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10.xml" ContentType="application/vnd.openxmlformats-officedocument.spreadsheetml.pivotCacheRecords+xml"/>
  <Override PartName="/xl/pivotCache/pivotCacheDefinition11.xml" ContentType="application/vnd.openxmlformats-officedocument.spreadsheetml.pivotCacheDefinition+xml"/>
  <Override PartName="/xl/pivotCache/pivotCacheRecords1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2.xml" ContentType="application/vnd.openxmlformats-officedocument.drawing+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pivotTables/pivotTable15.xml" ContentType="application/vnd.openxmlformats-officedocument.spreadsheetml.pivotTable+xml"/>
  <Override PartName="/xl/pivotTables/pivotTable16.xml" ContentType="application/vnd.openxmlformats-officedocument.spreadsheetml.pivotTable+xml"/>
  <Override PartName="/xl/pivotTables/pivotTable17.xml" ContentType="application/vnd.openxmlformats-officedocument.spreadsheetml.pivotTable+xml"/>
  <Override PartName="/xl/pivotTables/pivotTable18.xml" ContentType="application/vnd.openxmlformats-officedocument.spreadsheetml.pivotTable+xml"/>
  <Override PartName="/xl/pivotTables/pivotTable19.xml" ContentType="application/vnd.openxmlformats-officedocument.spreadsheetml.pivotTable+xml"/>
  <Override PartName="/xl/pivotTables/pivotTable20.xml" ContentType="application/vnd.openxmlformats-officedocument.spreadsheetml.pivotTable+xml"/>
  <Override PartName="/xl/pivotTables/pivotTable21.xml" ContentType="application/vnd.openxmlformats-officedocument.spreadsheetml.pivotTable+xml"/>
  <Override PartName="/xl/pivotTables/pivotTable22.xml" ContentType="application/vnd.openxmlformats-officedocument.spreadsheetml.pivotTable+xml"/>
  <Override PartName="/xl/pivotTables/pivotTable23.xml" ContentType="application/vnd.openxmlformats-officedocument.spreadsheetml.pivotTable+xml"/>
  <Override PartName="/xl/pivotTables/pivotTable24.xml" ContentType="application/vnd.openxmlformats-officedocument.spreadsheetml.pivotTable+xml"/>
  <Override PartName="/xl/pivotTables/pivotTable25.xml" ContentType="application/vnd.openxmlformats-officedocument.spreadsheetml.pivotTable+xml"/>
  <Override PartName="/xl/pivotTables/pivotTable26.xml" ContentType="application/vnd.openxmlformats-officedocument.spreadsheetml.pivot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G:\Mi unidad\ESCRITORIO DIEGO\ESCRITORIO\2026\1. Plan de Acción Institucional\"/>
    </mc:Choice>
  </mc:AlternateContent>
  <bookViews>
    <workbookView xWindow="-120" yWindow="-120" windowWidth="20730" windowHeight="11040"/>
  </bookViews>
  <sheets>
    <sheet name="PAI26" sheetId="74" r:id="rId1"/>
    <sheet name="Tablas Dinamicas" sheetId="69" state="hidden" r:id="rId2"/>
    <sheet name="Control de Cambios" sheetId="62" r:id="rId3"/>
    <sheet name="Tablas Din" sheetId="72" state="hidden" r:id="rId4"/>
    <sheet name="Acreditación en Salud" sheetId="71" r:id="rId5"/>
    <sheet name="Alineación Acreditación Salud" sheetId="70" r:id="rId6"/>
    <sheet name="MEGAS" sheetId="49" r:id="rId7"/>
    <sheet name="OBJ 1" sheetId="64" r:id="rId8"/>
    <sheet name="OBJ 2" sheetId="65" r:id="rId9"/>
    <sheet name="OBJ 3" sheetId="66" r:id="rId10"/>
    <sheet name="OBJ 4" sheetId="68" r:id="rId11"/>
    <sheet name="Listas Desplegables" sheetId="38" state="hidden" r:id="rId12"/>
  </sheets>
  <definedNames>
    <definedName name="_xlnm._FilterDatabase" localSheetId="6" hidden="1">MEGAS!$C$15:$U$15</definedName>
    <definedName name="_xlnm._FilterDatabase" localSheetId="7" hidden="1">'OBJ 1'!$C$18:$S$78</definedName>
    <definedName name="_xlnm._FilterDatabase" localSheetId="8" hidden="1">'OBJ 2'!$C$18:$S$35</definedName>
    <definedName name="_xlnm._FilterDatabase" localSheetId="9" hidden="1">'OBJ 3'!$C$18:$S$54</definedName>
    <definedName name="_xlnm._FilterDatabase" localSheetId="10" hidden="1">'OBJ 4'!$C$18:$S$18</definedName>
  </definedNames>
  <calcPr calcId="152511"/>
  <pivotCaches>
    <pivotCache cacheId="0" r:id="rId13"/>
    <pivotCache cacheId="1" r:id="rId14"/>
    <pivotCache cacheId="2" r:id="rId15"/>
    <pivotCache cacheId="3" r:id="rId16"/>
    <pivotCache cacheId="4" r:id="rId17"/>
    <pivotCache cacheId="5" r:id="rId18"/>
    <pivotCache cacheId="6" r:id="rId19"/>
    <pivotCache cacheId="7" r:id="rId20"/>
    <pivotCache cacheId="8" r:id="rId21"/>
    <pivotCache cacheId="9" r:id="rId22"/>
    <pivotCache cacheId="10" r:id="rId2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0" i="72" l="1"/>
  <c r="H8" i="72"/>
  <c r="H9" i="72"/>
  <c r="H5" i="72"/>
  <c r="H6" i="72"/>
  <c r="H7" i="72"/>
  <c r="O31" i="68" l="1"/>
  <c r="O30" i="68"/>
  <c r="H30" i="68"/>
  <c r="G30" i="68"/>
  <c r="O32" i="68" l="1"/>
  <c r="O69" i="66"/>
  <c r="O68" i="66"/>
  <c r="O67" i="66"/>
  <c r="O66" i="66"/>
  <c r="O65" i="66"/>
  <c r="O64" i="66"/>
  <c r="O63" i="66"/>
  <c r="O62" i="66"/>
  <c r="O61" i="66"/>
  <c r="O60" i="66"/>
  <c r="O59" i="66"/>
  <c r="O58" i="66"/>
  <c r="O57" i="66"/>
  <c r="H57" i="66"/>
  <c r="G57" i="66"/>
  <c r="O38" i="65"/>
  <c r="O37" i="65"/>
  <c r="H37" i="65"/>
  <c r="G37" i="65"/>
  <c r="O70" i="66" l="1"/>
  <c r="O39" i="65"/>
  <c r="O87" i="64"/>
  <c r="O86" i="64"/>
  <c r="O85" i="64"/>
  <c r="O84" i="64"/>
  <c r="O83" i="64"/>
  <c r="O82" i="64"/>
  <c r="O81" i="64"/>
  <c r="H81" i="64"/>
  <c r="G81" i="64"/>
  <c r="O88" i="64" l="1"/>
  <c r="H30" i="49" l="1"/>
  <c r="J30" i="49"/>
  <c r="I30" i="49"/>
</calcChain>
</file>

<file path=xl/sharedStrings.xml><?xml version="1.0" encoding="utf-8"?>
<sst xmlns="http://schemas.openxmlformats.org/spreadsheetml/2006/main" count="2369" uniqueCount="773">
  <si>
    <t>META</t>
  </si>
  <si>
    <t>Trimestral</t>
  </si>
  <si>
    <t>Numerador</t>
  </si>
  <si>
    <t>PROYECTOS ESTRATÉGICOS</t>
  </si>
  <si>
    <t>PLAN DE ACCIÓN INSTITUCIONAL</t>
  </si>
  <si>
    <t>HOSPITAL MILITAR CENTRAL</t>
  </si>
  <si>
    <t>OFICINA ASESORA DE PLANEACIÓN</t>
  </si>
  <si>
    <t>PROCESO: PLANEACIÓN</t>
  </si>
  <si>
    <t>SISTEMA DE GESTIÓN INTEGRADO SGI</t>
  </si>
  <si>
    <t>Fórmula</t>
  </si>
  <si>
    <t>Denominador</t>
  </si>
  <si>
    <t>FRECUENCA</t>
  </si>
  <si>
    <t>Mensual</t>
  </si>
  <si>
    <t>Cuatrimestral</t>
  </si>
  <si>
    <t>Semestral</t>
  </si>
  <si>
    <t>Anual</t>
  </si>
  <si>
    <t>FORMATO: DETALLADO PLAN DE ACCIÓN INSTITUCIONAL</t>
  </si>
  <si>
    <t>CÓDIGO : PL-OAPL-PR-09-FT-01</t>
  </si>
  <si>
    <t>ORIENTACIÓN</t>
  </si>
  <si>
    <t>Hacia Arriba</t>
  </si>
  <si>
    <t>Hacia Abajo</t>
  </si>
  <si>
    <t>Igual a</t>
  </si>
  <si>
    <t>SUBDIRECCIONES</t>
  </si>
  <si>
    <t>Dirección General</t>
  </si>
  <si>
    <t>Subdirección de Servicios Ambulatorios y de Apoyo Diagnóstico Terapéutico</t>
  </si>
  <si>
    <t xml:space="preserve">Subdirección Médica </t>
  </si>
  <si>
    <t>Subdirección de Docencia e Investigación Científica</t>
  </si>
  <si>
    <t>Subdirección de Finanzas</t>
  </si>
  <si>
    <t>Oficina Control Interno</t>
  </si>
  <si>
    <t>Oficina Asesora Jurídica</t>
  </si>
  <si>
    <t>Oficina Asesora de Planeación</t>
  </si>
  <si>
    <t>Oficina Control Disciplinario Interno</t>
  </si>
  <si>
    <t>Unidad de Servicios Ambulatorios</t>
  </si>
  <si>
    <t>Unidad de Apoyo Diagnóstico y Terapéutico</t>
  </si>
  <si>
    <t>Unidad de Farmacia</t>
  </si>
  <si>
    <t>Unidad Médica Hospitalaria</t>
  </si>
  <si>
    <t>Unidad Clínico Quirúrgica</t>
  </si>
  <si>
    <t>Unidad de Investigación Científica</t>
  </si>
  <si>
    <t>Unidad de Formación y Docencia</t>
  </si>
  <si>
    <t>Unidad de Cuentas Hospitalarias y Facturación</t>
  </si>
  <si>
    <t>Unidad Financiera</t>
  </si>
  <si>
    <t xml:space="preserve">Unidad de Talento Humano </t>
  </si>
  <si>
    <t>Unidad de Apoyo Logístico</t>
  </si>
  <si>
    <t>Unidad de Compras, Licitaciones y Bienes Activos</t>
  </si>
  <si>
    <t>Unidad de Informática</t>
  </si>
  <si>
    <t>Comunicación y Relaciones Públicas</t>
  </si>
  <si>
    <t>Atención al Usuario</t>
  </si>
  <si>
    <t>Gestión Ética y Buen Gobierno</t>
  </si>
  <si>
    <t>Gestión de Calidad</t>
  </si>
  <si>
    <t>Escuela de Auxiliares de Enfermería</t>
  </si>
  <si>
    <t>Administración de Personal</t>
  </si>
  <si>
    <t>Capacitación y Bienestar</t>
  </si>
  <si>
    <t>Seguridad y Salud en el Trabajo</t>
  </si>
  <si>
    <t>Selección y Contratación de Personal</t>
  </si>
  <si>
    <t>Equipo Biomédico</t>
  </si>
  <si>
    <t>Equipo Industrial</t>
  </si>
  <si>
    <t>Infraestructura</t>
  </si>
  <si>
    <t>Mantenimiento, Talleres y Gestión Ambiental</t>
  </si>
  <si>
    <t>Registro de Correspondencia y Archivo</t>
  </si>
  <si>
    <t>Enero a Diciembre</t>
  </si>
  <si>
    <t>Porcentaje</t>
  </si>
  <si>
    <t>((Valor venta de servicios-Valor costo de ventas) / Valor venta de servicios)*100</t>
  </si>
  <si>
    <t>Valor costo de ventas</t>
  </si>
  <si>
    <t>Valor venta de servicios</t>
  </si>
  <si>
    <t>Porcentaje de Utilidad Bruta</t>
  </si>
  <si>
    <t>Diciembre</t>
  </si>
  <si>
    <t>Marzo-Junio-Septiembre-Diciembre</t>
  </si>
  <si>
    <t>Junio-Diciembre</t>
  </si>
  <si>
    <t>FECHA DE EMISIÓN: 23-12-2021</t>
  </si>
  <si>
    <t>(Número de egresos hospitalarios en el mes / Número de camas promedio disponibles en el mes)</t>
  </si>
  <si>
    <t>Número de camas promedio disponibles en el mes</t>
  </si>
  <si>
    <t>Número de egresos hospitalarios en el mes</t>
  </si>
  <si>
    <t>(Número de cirugías programadas canceladas en el periodo por causas atribuibles a la institución / Total de cirugías programadas)*100</t>
  </si>
  <si>
    <t>Número de cirugías programadas canceladas en el periodo por causas atribuibles a la institución</t>
  </si>
  <si>
    <t>Total de cirugías programadas</t>
  </si>
  <si>
    <t>≤ 10%</t>
  </si>
  <si>
    <t>≤  30 días</t>
  </si>
  <si>
    <t>Días</t>
  </si>
  <si>
    <t>Sumatoria de días calendario transcurridos entre la radicacion de documentos en la oficina de cirugia y el momento en el cual se realizan las cirugías</t>
  </si>
  <si>
    <t>Número de cirugías programadas realizadas en el periodo</t>
  </si>
  <si>
    <t>Oportunidad en la Asignación de citas especializadas en general (1ra vez)</t>
  </si>
  <si>
    <t>(Sumatoria  días calendario entre la solicitud de cita y la fecha para la cual es asignada / Número de citas médicas especializadas asignadas en la institución)</t>
  </si>
  <si>
    <t>Sumatoria  días calendario entre la solicitud de cita y la fecha para la cual es asignada</t>
  </si>
  <si>
    <t>Número de citas médicas especializadas asignadas en la institución</t>
  </si>
  <si>
    <t>(Número de citas especializadas en general canceladas en el periodo por causas atribuibles a la institución / Número total de citas asignadas del período)*100</t>
  </si>
  <si>
    <t>Número total de citas asignadas del período</t>
  </si>
  <si>
    <t>Número de citas especializadas en general canceladas en el periodo por causas atribuibles a la institución</t>
  </si>
  <si>
    <t>Horas</t>
  </si>
  <si>
    <t>Oportunidad en la Atención en consulta de urgencias (Triage 2)</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</si>
  <si>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</si>
  <si>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</si>
  <si>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Minutos</t>
  </si>
  <si>
    <t>Oportunidad en la entrega de resultados de laboratorios en servicio de urgencias</t>
  </si>
  <si>
    <t>Tasa Infecciones Asociadas al Cuidado de la Salud IACS</t>
  </si>
  <si>
    <t>(Número total de IACS/Número de días de estancia)*1000</t>
  </si>
  <si>
    <t>≤ 3 por cada 1000 días de estancia</t>
  </si>
  <si>
    <t>Unidad</t>
  </si>
  <si>
    <t>Tasa</t>
  </si>
  <si>
    <t>≥ 90%</t>
  </si>
  <si>
    <t>Porcentaje de Vinculación Laboral de los egresados de la ESAE</t>
  </si>
  <si>
    <t>Porcentaje de Retención de Estudiantes de la ESAE</t>
  </si>
  <si>
    <t>≥ 95%</t>
  </si>
  <si>
    <t>(Número de egresados con vinculación laboral por cohorte / Total de egresados por cohorte)*100</t>
  </si>
  <si>
    <t>(Número total de estudiantes retenidos/ Número Total de estudiantes matriculados)*100</t>
  </si>
  <si>
    <t>Proporción de materialización de riesgos por proceso</t>
  </si>
  <si>
    <t>(Número de riesgos materializados en el periodo / Número total de riesgos)*100</t>
  </si>
  <si>
    <t>≥3,4</t>
  </si>
  <si>
    <t>Variación de costos fijos</t>
  </si>
  <si>
    <t>((Valor costos fijos periodo actual-Valor costos fijos mismo periodo año anterior)/Valor costos fijos mismo periodo año anterior)*100</t>
  </si>
  <si>
    <t>Variación Costos Variables con respecto a las ventas</t>
  </si>
  <si>
    <t>(Variación del valor costos variables - Variación valor ventas)*100</t>
  </si>
  <si>
    <t>Incidencia Costos Administrativos</t>
  </si>
  <si>
    <t>(Costos Administrativos / Valor ventas periodo actual)*100</t>
  </si>
  <si>
    <t>Ejecución Presupuestal Funcionamiento (Compromisos)</t>
  </si>
  <si>
    <t>Ejecución Presupuestal Funcionamiento (Obligaciones)</t>
  </si>
  <si>
    <t>(Valor presupuesto comprometido Gastos de Funcionamiento / Valor asignación presupuestal Gastos de Funcionamiento)*100</t>
  </si>
  <si>
    <t>(Valor presupuesto obligado Gastos de Funcionamiento / Valor asignación presupuestal Gastos de Funcionamiento)*100</t>
  </si>
  <si>
    <t>Ejecución Presupuestal Inversión (Compromisos)</t>
  </si>
  <si>
    <t>Ejecución Presupuestal Inversión (Obligaciones)</t>
  </si>
  <si>
    <t>(Valor presupuesto comprometido Gastos de Inversión / Valor asignación presupuestal Gastos de Inversión)*100</t>
  </si>
  <si>
    <t>(Valor presupuesto obligado Gastos de Inversión / Valor asignación presupuestal Gastos de Inversión)*100</t>
  </si>
  <si>
    <t>Porcentaje de ejecución del plan de SGSST</t>
  </si>
  <si>
    <t>Total de minutos transcurridos desde la recepción de la muestra que entrega urgencias hasta la validación del resultado</t>
  </si>
  <si>
    <t>Total de minutos transcurridos desde la recepción de la muestra que entrega hospitalizados al Laboratorio hasta la validación del resultado</t>
  </si>
  <si>
    <t>Total de minutos transcurridos desde la recepción de la muestra que entrega UCI al Laboratorio hasta la validación del resultado</t>
  </si>
  <si>
    <t>Número total de IACS</t>
  </si>
  <si>
    <t>Número de días de estancia</t>
  </si>
  <si>
    <t> Número de egresos hospitalarios</t>
  </si>
  <si>
    <t>Número de egresados con vinculación laboral por cohorte</t>
  </si>
  <si>
    <t>Total de egresados por cohorte</t>
  </si>
  <si>
    <t>Número total de estudiantes retenidos</t>
  </si>
  <si>
    <t>Número Total de estudiantes matriculados</t>
  </si>
  <si>
    <t>Número de riesgos materializados en el periodo</t>
  </si>
  <si>
    <t>Número total de riesgos</t>
  </si>
  <si>
    <t>Número de personas capacitadas</t>
  </si>
  <si>
    <t>Número de personas a capacitar</t>
  </si>
  <si>
    <t>(Valor costos fijos periodo actual-Valor costos fijos mismo periodo año anterior)</t>
  </si>
  <si>
    <t>Valor costos fijos mismo periodo año anterior</t>
  </si>
  <si>
    <t>Variación del valor costos variables</t>
  </si>
  <si>
    <t>Variación valor ventas</t>
  </si>
  <si>
    <t>Costos Administrativos</t>
  </si>
  <si>
    <t>Valor ventas periodo actual</t>
  </si>
  <si>
    <t>Valor presupuesto comprometido Gastos de Funcionamiento</t>
  </si>
  <si>
    <t>Valor asignación presupuestal Gastos de Funcionamiento</t>
  </si>
  <si>
    <t>Valor presupuesto obligado Gastos de Funcionamiento</t>
  </si>
  <si>
    <t>Valor presupuesto comprometido Gastos de Inversión</t>
  </si>
  <si>
    <t>Valor asignación presupuestal Gastos de Inversión</t>
  </si>
  <si>
    <t>Valor presupuesto obligado Gastos de Inversión</t>
  </si>
  <si>
    <t>Número de actividades realizadas en el SGSST</t>
  </si>
  <si>
    <t>Número actividades programadas en el SGSST</t>
  </si>
  <si>
    <t>(Número de actividades realizadas en el SGSST/ Número actividades programadas en el SGSST)*100</t>
  </si>
  <si>
    <t>(Sumatoria del número de minutos transcurridos a partir de que el paciente es clasificado como Triage 2 y el momento en el cual es atendido en consulta de urgencias por el médico / Número total de pacientes clasificados como Triage 2 en un periodo determinado)</t>
  </si>
  <si>
    <t>Total de recursos facturados de los convenios docencia servicio</t>
  </si>
  <si>
    <t>Porcentaje de Recursos gestionados de ley de residentes</t>
  </si>
  <si>
    <t>Recursos Gestionados de los convenios docencia servicio</t>
  </si>
  <si>
    <t>(Recursos Gestionados de los convenios docencia servicio
 / Total de recursos facturados de los convenios docencia servicio)*100</t>
  </si>
  <si>
    <t>Junio</t>
  </si>
  <si>
    <t>OBJETIVOS ESTRATÉGICOS</t>
  </si>
  <si>
    <t>3.  Fortalecer el modelo de gestión por procesos y la cultura de mejoramiento</t>
  </si>
  <si>
    <t>ACCIÓN</t>
  </si>
  <si>
    <t>Creación</t>
  </si>
  <si>
    <t>Modificación</t>
  </si>
  <si>
    <t>Eliminación</t>
  </si>
  <si>
    <t>(Número de personas capacitadas / Número de personas a capacitar)*100</t>
  </si>
  <si>
    <t>1. Asegurar la atención integral para la prestación de servicios de salud</t>
  </si>
  <si>
    <t xml:space="preserve">2.  Formar talento humano en salud y generar conocimiento científico </t>
  </si>
  <si>
    <t>4.  Optimizar la gestión financiera</t>
  </si>
  <si>
    <t>1.3 Optimizar la atención integral para el paciente y su familia</t>
  </si>
  <si>
    <t xml:space="preserve">2.1 Fortalecer la relación docencia-servicio </t>
  </si>
  <si>
    <t>2.3 Desarrollar actividades de educación continua y formación en salud</t>
  </si>
  <si>
    <t>OBJETIVO N°1. Asegurar la atención integral para la prestación de servicios de salud</t>
  </si>
  <si>
    <t>Número</t>
  </si>
  <si>
    <t>1.2 Garantizar la eficiencia y calidad de los procesos asistenciales</t>
  </si>
  <si>
    <t>Porcentaje de reingresos hospitalarios</t>
  </si>
  <si>
    <t>Número total de egresos hospitalarios en el período</t>
  </si>
  <si>
    <t>Hospitalización</t>
  </si>
  <si>
    <t>≤ 3%</t>
  </si>
  <si>
    <t>≤ 2%</t>
  </si>
  <si>
    <t>Número total de cirugías con re intervenciones</t>
  </si>
  <si>
    <t>Total  de cirugías realizadas en el periodo</t>
  </si>
  <si>
    <t>≥ 5</t>
  </si>
  <si>
    <t xml:space="preserve">Número de grupos de investigación </t>
  </si>
  <si>
    <t>Plan de inversión para la ejecución de los recursos de Ley de Residentes</t>
  </si>
  <si>
    <t xml:space="preserve">3.2 Fortalecer la eficiencia operacional </t>
  </si>
  <si>
    <t xml:space="preserve">3.1 Orientar a la excelencia asistencial y administrativa </t>
  </si>
  <si>
    <t>Número de procesos sistematizados en el periodo</t>
  </si>
  <si>
    <t>Número total de procesos a sistematizar</t>
  </si>
  <si>
    <t>(Número de procesos sistematizados en el periodo / Número total de procesos a sistematizar)*100</t>
  </si>
  <si>
    <t xml:space="preserve">4.1 Garantizar la estabilidad financiera </t>
  </si>
  <si>
    <t>4.2 Lograr eficiencia financiera</t>
  </si>
  <si>
    <t xml:space="preserve">Informe de resultados financieros </t>
  </si>
  <si>
    <t>3.3 Consolidar las alianzas estratégicas</t>
  </si>
  <si>
    <t>Marzo-Septiembre</t>
  </si>
  <si>
    <t>Identificar las necesidades institucionales para inversión de los recursos de Ley de Residentes</t>
  </si>
  <si>
    <t>Porcentaje de cumplimiento al cronograma de la gestión contractual</t>
  </si>
  <si>
    <t>Número de procesos programados para publicación mes en el PAA</t>
  </si>
  <si>
    <t>Número de procesos publicados programados en el mes</t>
  </si>
  <si>
    <t>(Número de procesos publicados programados en el mes / Número de procesos programados para publicación mes en el PAA) *100</t>
  </si>
  <si>
    <t>Número de actividades ejecutadas</t>
  </si>
  <si>
    <t>Número de actividades programadas</t>
  </si>
  <si>
    <t>(Número de actividades ejecutadas / Número de actividades programadas) *100</t>
  </si>
  <si>
    <t>≥97%</t>
  </si>
  <si>
    <t>Habilitación y Acreditación</t>
  </si>
  <si>
    <t>Formulario Único de Reporte de Avances de la Gestión (FURAG)</t>
  </si>
  <si>
    <t>Resultado  FURAG</t>
  </si>
  <si>
    <t>MEGA 2. GESTIÓN INSTITUCIONAL</t>
  </si>
  <si>
    <t>MEGA 3. INNOVACIÓN EMPRESARIAL</t>
  </si>
  <si>
    <t>MEGA 1. ATENCION EN SALUD</t>
  </si>
  <si>
    <t xml:space="preserve">Oportunidad Cirugías Programadas </t>
  </si>
  <si>
    <t xml:space="preserve">Mantener el número de grupos de investigación </t>
  </si>
  <si>
    <t>≥ 17</t>
  </si>
  <si>
    <t>Número de funcionalidades programadas</t>
  </si>
  <si>
    <t>Número de funcionalidades implementadas</t>
  </si>
  <si>
    <t xml:space="preserve">Número de artículos científicos publicados en revistas indexadas </t>
  </si>
  <si>
    <t>≥ 100</t>
  </si>
  <si>
    <t>2.2 Generar conocimiento por medio investigación e innovación</t>
  </si>
  <si>
    <t>3.4 Optimizar el uso de tecnologías de la información para la atención al paciente</t>
  </si>
  <si>
    <t>Número de contratos liquidados</t>
  </si>
  <si>
    <t>(Número de funcionalidades implementadas / Número de funcionalidades programadas) *100</t>
  </si>
  <si>
    <t xml:space="preserve">Analizar el comportamiento de los resultados financieros de la entidad </t>
  </si>
  <si>
    <t>MEGAS: Una mega es una meta de largo plazo, tangible y audaz, que sirve como un mecanismo para unificar esfuerzos y estimular el progreso.</t>
  </si>
  <si>
    <t>Resultado de Satisfacción al Usuario</t>
  </si>
  <si>
    <t>Certificación Habilitación</t>
  </si>
  <si>
    <t>Inserte recuadros si es requerido ---</t>
  </si>
  <si>
    <t>Satisfacción de los usuarios</t>
  </si>
  <si>
    <t xml:space="preserve">OBJETIVO N°2. Formar talento humano en salud y generar conocimiento científico </t>
  </si>
  <si>
    <t>OBJETIVO N°3. Fortalecer la gestión por procesos y cultura de mejoramiento</t>
  </si>
  <si>
    <t>OBJETIVO N°4. Optimizar la gestión financiera</t>
  </si>
  <si>
    <t>3.5. Afianzar el compromiso, desarrollo y crecimiento institucional</t>
  </si>
  <si>
    <t>x</t>
  </si>
  <si>
    <t>FORMATO:  DETALLADO PLAN DE ACCIÓN INSTITUCIONAL</t>
  </si>
  <si>
    <t>CONTROL DE CAMBIOS PLAN DE ACCIÓN INSTITUCIONAL</t>
  </si>
  <si>
    <t>Acción</t>
  </si>
  <si>
    <t>Variable 1</t>
  </si>
  <si>
    <t>Variable 2</t>
  </si>
  <si>
    <t xml:space="preserve">Semestral </t>
  </si>
  <si>
    <t>Junio - Diciembre</t>
  </si>
  <si>
    <t>Noviembre</t>
  </si>
  <si>
    <t>Autoevaluación  Acreditación</t>
  </si>
  <si>
    <t>Certificaciones (BPM,BPE)</t>
  </si>
  <si>
    <t>Número total de pacientes que reingresan al servicio de hospitalización antes de 15 días por la misma causa en el período</t>
  </si>
  <si>
    <t>(Número total de pacientes que reingresan al servicio de hospitalización antes de 15 días por la misma causa en el período / Número total de egresos hospitalarios en el período)*100</t>
  </si>
  <si>
    <t>Número total de licitaciones publicadas programados para el periodo</t>
  </si>
  <si>
    <t>≤  20 días</t>
  </si>
  <si>
    <t>Número total de mínimas cuantías publicadas programadas para el periodo</t>
  </si>
  <si>
    <t>Número total de Selección abreviada publicadas programadas para el periodo</t>
  </si>
  <si>
    <t>Número total de contratación directa publicadas programadas para el periodo</t>
  </si>
  <si>
    <t>Julio</t>
  </si>
  <si>
    <t>1.1 Sostener los resultados en salud (Enfermedades crónicas y de alto costo)</t>
  </si>
  <si>
    <t>3.3 Consolidar alianzas estratégicas</t>
  </si>
  <si>
    <t>Porcentaje de ejecución del Plan de Bienestar e Incentivos</t>
  </si>
  <si>
    <t>Número actividades programadas en el Plan de Bienestar e Incentivos</t>
  </si>
  <si>
    <t>Número de actividades realizadas en el Plan de Bienestar e Incentivos</t>
  </si>
  <si>
    <t>(Número de actividades realizadas en el Plan de Bienestar e Incentivos  / Número actividades programadas en el Plan de Bienestar e Incentivos)*100</t>
  </si>
  <si>
    <t>(Número de capacitaciones realizadas/ Número capacitaciones programadas en el  Plan de Capacitación) *100</t>
  </si>
  <si>
    <t>Número de capacitaciones realizadas</t>
  </si>
  <si>
    <t>Número capacitaciones programadas en el Plan de Capacitación</t>
  </si>
  <si>
    <t>Supervivencia de cáncer de leucemia a 5 años</t>
  </si>
  <si>
    <t>≥65%</t>
  </si>
  <si>
    <r>
      <t xml:space="preserve">Resultado de la supervivencia Global de Cáncer de leucemia a 5 años </t>
    </r>
    <r>
      <rPr>
        <sz val="12"/>
        <rFont val="Calibri"/>
        <family val="2"/>
      </rPr>
      <t/>
    </r>
  </si>
  <si>
    <t>≥95%</t>
  </si>
  <si>
    <r>
      <t xml:space="preserve">Resultado de la supervivencia Global de Cáncer de prostata a 5 años </t>
    </r>
    <r>
      <rPr>
        <sz val="12"/>
        <rFont val="Calibri"/>
        <family val="2"/>
      </rPr>
      <t/>
    </r>
  </si>
  <si>
    <t>Supervivencia de cáncer de cuello uterino a 5 años</t>
  </si>
  <si>
    <t>≥90%</t>
  </si>
  <si>
    <r>
      <t xml:space="preserve">Resultado de la supervivencia Global de Cáncer de cuello uterino a 5 años </t>
    </r>
    <r>
      <rPr>
        <sz val="12"/>
        <rFont val="Calibri"/>
        <family val="2"/>
      </rPr>
      <t/>
    </r>
  </si>
  <si>
    <t>Supervivencia de cáncer de mama a 5 años</t>
  </si>
  <si>
    <t>≥85%</t>
  </si>
  <si>
    <r>
      <t xml:space="preserve">Resultado de la supervivencia Global de Cáncer de mama a 5 años </t>
    </r>
    <r>
      <rPr>
        <sz val="12"/>
        <rFont val="Calibri"/>
        <family val="2"/>
      </rPr>
      <t/>
    </r>
  </si>
  <si>
    <t>Supervivencia de cáncer colorectal a 5 años</t>
  </si>
  <si>
    <r>
      <t xml:space="preserve">Resultado de la supervivencia Global de Cáncer colorectal a 5 años </t>
    </r>
    <r>
      <rPr>
        <sz val="12"/>
        <rFont val="Calibri"/>
        <family val="2"/>
      </rPr>
      <t/>
    </r>
  </si>
  <si>
    <t>Proporción de pacientes mayores de 65 años con fractura de cadera sometidos a intervención quirúrgica temprana</t>
  </si>
  <si>
    <t>≥50%</t>
  </si>
  <si>
    <t>≤ 5 Días</t>
  </si>
  <si>
    <t>≤ 8 Horas</t>
  </si>
  <si>
    <t>Oportunidad en la entrega de resultados de laboratorios de consulta externa</t>
  </si>
  <si>
    <t>Total de horas transcurridas desde el registro del paciente en toma de muestras del Laboratorioo  hasta la validación del resultado</t>
  </si>
  <si>
    <t>Número de pruebas realizadas de pacientes de consulta externa</t>
  </si>
  <si>
    <t>Hacia abajo</t>
  </si>
  <si>
    <t>Total de resultados de biopsias de patologia</t>
  </si>
  <si>
    <t>≤ 8 días</t>
  </si>
  <si>
    <t>Número de mantenimientos preventivos ejecutados de equipos biomédicos</t>
  </si>
  <si>
    <t>Número de mantenimientos preventivos proyectados de equipos biomédicos</t>
  </si>
  <si>
    <t>(Número de mantenimientos preventivos ejecutados de equipos biomédicos / Número de mantenimientos preventivos proyectados de equipos biomédicos)*100</t>
  </si>
  <si>
    <t>Porcentaje de calibraciones metrológicas realizadas de equipos biomédicos</t>
  </si>
  <si>
    <t>Número de equipos biomédicos con calibraciones metrológicas ejecutadas</t>
  </si>
  <si>
    <t xml:space="preserve"> Número equipos biomédicos proyectados para calibración</t>
  </si>
  <si>
    <t>(Número de equipos biomédicos con calibraciones metrológicas ejecutadas / Número equipos biomédicos proyectados para calibración)*100</t>
  </si>
  <si>
    <t xml:space="preserve">Porcentaje de actualización de hojas de vida de equipos biomédicos </t>
  </si>
  <si>
    <t>(Número de Dominios Documentados / Número de Dominios a documentar) *100</t>
  </si>
  <si>
    <t>Número de Dominios Documentados</t>
  </si>
  <si>
    <t>Número de Dominios a documentar</t>
  </si>
  <si>
    <t>X</t>
  </si>
  <si>
    <t>Unidad de Talento Humano</t>
  </si>
  <si>
    <t xml:space="preserve">Porcentaje de ejecución del Plan Estratégico de Talento Humano </t>
  </si>
  <si>
    <r>
      <t xml:space="preserve">Enero a Diciembre
</t>
    </r>
    <r>
      <rPr>
        <b/>
        <sz val="12"/>
        <rFont val="Verdana"/>
        <family val="2"/>
      </rPr>
      <t>Nota:</t>
    </r>
    <r>
      <rPr>
        <sz val="12"/>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</si>
  <si>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t>≤ 12%</t>
  </si>
  <si>
    <t>≤ 1%</t>
  </si>
  <si>
    <t>Número total de solicitudes de pedidos recibido en farmacia tecnologias en salud (FTS).</t>
  </si>
  <si>
    <t xml:space="preserve">Porcentaje de devoluciones gestionadas </t>
  </si>
  <si>
    <t>Número total de devoluciones generadas en 24hrs</t>
  </si>
  <si>
    <t>Área de Seguridad y Salud en el Trabajo</t>
  </si>
  <si>
    <t>Área de Equipo Biomédico</t>
  </si>
  <si>
    <t>Área de Gestión de Calidad</t>
  </si>
  <si>
    <t>Área de Archivo Central</t>
  </si>
  <si>
    <t>Área de Capacitación y Bienestar</t>
  </si>
  <si>
    <t>Área de Comunicación y Relaciones Públicas</t>
  </si>
  <si>
    <t>Número de devoluciones tramitadas efectivamente en 24hrs</t>
  </si>
  <si>
    <t>Porcentaje Cancelación de Cirugías Programada por causas atribuibles a la institución</t>
  </si>
  <si>
    <t>Número de items en cumplimiento según la Resolución 2968/2015</t>
  </si>
  <si>
    <t>Número total de items según la Resolución 2968/2015</t>
  </si>
  <si>
    <t>(Número de de items en cumplimiento según la Resolución 2968/2015/ Número total de items según la Resolución 2968/2015) *100</t>
  </si>
  <si>
    <t>Número de items en cumplimiento según la normatividad vigente</t>
  </si>
  <si>
    <t>Número total de items según la normatividad vigente</t>
  </si>
  <si>
    <t>(Número de items en cumplimiento según la normatividad vigente / Número total de items según la normatividad vigente) *100</t>
  </si>
  <si>
    <t>Porcentaje de cumplimiento de estándares de certficación del banco de sangre</t>
  </si>
  <si>
    <t>Porcentaje de citas asignadas por medios no presenciales</t>
  </si>
  <si>
    <t>≥80%</t>
  </si>
  <si>
    <t>Actualizar la caracterización de los colaboradores por prestación de servicios (Persona natural y jurídica)</t>
  </si>
  <si>
    <t>Servicio prótesis y Amputados</t>
  </si>
  <si>
    <t>Actividades</t>
  </si>
  <si>
    <t>Indicadores</t>
  </si>
  <si>
    <t>Sumatoria de días transcurridos desde la recepción de la biopsia hasta la validación del resultado</t>
  </si>
  <si>
    <t xml:space="preserve">Componente </t>
  </si>
  <si>
    <t xml:space="preserve">Resultado Autoevaluación Habilitación </t>
  </si>
  <si>
    <t>Certificado Habilitación</t>
  </si>
  <si>
    <t>Resultado Autoevaluación  Acreditación</t>
  </si>
  <si>
    <t>Certificado Acreditación</t>
  </si>
  <si>
    <t>Certificado Hospital Universitario</t>
  </si>
  <si>
    <t>≥4</t>
  </si>
  <si>
    <t>≥4,4</t>
  </si>
  <si>
    <t>≥4,5</t>
  </si>
  <si>
    <t>PROYECCIÓN MEGA 3 INNOVACIÓN EMPRESARIAL</t>
  </si>
  <si>
    <t>Analizar la capacidad instalada de acuerdo a la disponibilidad de infraestructura, talento humano, recursos tecnológicos, equipos biomédicos y comportamiento de la de demanda para generar recomendaciones  para la adecuada  prestación de servicios de prácticas formativas</t>
  </si>
  <si>
    <t>Mayo</t>
  </si>
  <si>
    <t>Porcentaje  de pedidos cargados de insumos y medicamentos en Dinamica Gerencial</t>
  </si>
  <si>
    <t>Número de pedidos entregados y cargados de insumos y medicamentos efectivamente  en Dinamica Gerencial.</t>
  </si>
  <si>
    <t>≤ 60 minutos</t>
  </si>
  <si>
    <t>≤ 90 minutos</t>
  </si>
  <si>
    <t>Oportunidad en la entrega de resultados de laboratorios  en el servicio de hospitalización</t>
  </si>
  <si>
    <t xml:space="preserve">Oportunidad en la entrega de resultados de laboratorios en el servicio de UCI </t>
  </si>
  <si>
    <t>Porcentaje Cancelación de citas especializadas en general por causas atribuibles a la institución</t>
  </si>
  <si>
    <t>Número de pruebas realizadas para urgencias</t>
  </si>
  <si>
    <t>(Total de minutos transcurridos desde la recepción de la muestra que entrega urgencias al Laboratorio hasta la validación del resultado / Número de pruebas realizadas para urgencias)</t>
  </si>
  <si>
    <t>Número de pruebas realizadas para UCI</t>
  </si>
  <si>
    <t>(Total de minutos transcurridos desde la recepción de la muestra que entrega UCI al Laboratorio hasta la validación del resultado / Número de pruebas realizadas para UCI)</t>
  </si>
  <si>
    <t>Porcentaje de entrega de prótesis a los usuarios antes de 90 días atendidos PADPA desde emisión formula</t>
  </si>
  <si>
    <t>Optimizar los procesos para disminuir la utilización de papel de acuerdo a los lineamientos internos</t>
  </si>
  <si>
    <t>Número de contratos que cumplen requisitos de liquidación</t>
  </si>
  <si>
    <t>(Número de contratos liquidados / Número de contratos que cumplen requisitos de liquidación) *100</t>
  </si>
  <si>
    <t>Porcentaje de ejecución Plan de Seguridad de la Información</t>
  </si>
  <si>
    <t>Junio-Septiembre-Diciembre</t>
  </si>
  <si>
    <t>Número de actividades realizadas PETH</t>
  </si>
  <si>
    <t>Número actividades programadas en el PETH</t>
  </si>
  <si>
    <t>(Número de actividades realizadas PETH / Número actividades programadas en el PETH) *100</t>
  </si>
  <si>
    <t>Porcentaje de entrega de prótesis a los usuarios antes de 45 días atendidos HOMIL</t>
  </si>
  <si>
    <t>(Número de pacientes con prótesis entregados antes de 45 días / Total número de pacientes con toma de molde para cambio de prótesis) *100</t>
  </si>
  <si>
    <t>Total número de pacientes con toma de molde para cambio de prótesis</t>
  </si>
  <si>
    <t>Número de pacientes con prótesis entregados antes de 45 días</t>
  </si>
  <si>
    <t>Número de pacientes con prótesis entregados antes de 90 días</t>
  </si>
  <si>
    <t>(Número de pacientes con prótesis entregados antes de 90 días / Total número de pacientes con toma de molde para cambio de prótesis) *100</t>
  </si>
  <si>
    <t>Número de pruebas realizadas para hospitalización</t>
  </si>
  <si>
    <t>(Total de minutos transcurridos desde la recepción de la muestra que entrega hospitalizados al Laboratorio hasta la validación del resultado / Número de pruebas realizadas para hospitalización)</t>
  </si>
  <si>
    <t>Desarrollar eventos académicos para el talento humano en salud</t>
  </si>
  <si>
    <t>Número de eventos académicos para el talento humano en salud desarrollados</t>
  </si>
  <si>
    <t>Porcentaje de cumplimiento plan de mantenimiento preventivo de equipos biomédicos</t>
  </si>
  <si>
    <t>Porcentaje de satisfacción con la comunicación interna</t>
  </si>
  <si>
    <t>Número de publicaciones en medios de comunicación externos (Masivos, Alternativos, entre otros)</t>
  </si>
  <si>
    <t>(Pacientes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t>
  </si>
  <si>
    <t>Pacientes de 65 años o más ingresados en el hospital con diagnóstico de fractura de fémur superior a quienes se les inició la cirugía dentro de los dos días calendario posteriores a su ingreso al hospital y que cumplan con condiciones adecuadas de salud</t>
  </si>
  <si>
    <t>Pacientes de 65 años o más ingresados en el hospital con diagnóstico de fractura de fémur superior que cumplan con condiciones adecuadas de salud</t>
  </si>
  <si>
    <t>Número total de eventos adversos prevenibles detectados y analizados en hospitalización</t>
  </si>
  <si>
    <t>(Número total de eventos adversos prevenibles detectados y analizados en hospitalización / Número de egresos hospitalarios )*100</t>
  </si>
  <si>
    <t>Porcentaje de ejecución del Plan Anual de Auditorias</t>
  </si>
  <si>
    <t>Número de actividades ejecutadas del Plan Anual de Auditorias</t>
  </si>
  <si>
    <t>Número de actividaes programadas del Plan Anual de Auditorias</t>
  </si>
  <si>
    <t>≥ 70%</t>
  </si>
  <si>
    <t>Interacción</t>
  </si>
  <si>
    <t>Alcance</t>
  </si>
  <si>
    <t>(Interacción / Alcance) *100</t>
  </si>
  <si>
    <t>Marzo = 30%
Junio = 40%
Septiembre = 40%
Diciembre = 50%</t>
  </si>
  <si>
    <t>N/A</t>
  </si>
  <si>
    <t>Sumatoria de horas trascurridas desde la solicitud de la interconsulta hasta la respuesta</t>
  </si>
  <si>
    <t>Total de interconsultas solictadas al servicio de nutricion clinica</t>
  </si>
  <si>
    <t>Total de interconsultas de terapia respiratoria en estancia general</t>
  </si>
  <si>
    <t>Oportunidad de respuesta a interconsulta del servicio de terapia respiratoria en estancia general</t>
  </si>
  <si>
    <t>Estrategia</t>
  </si>
  <si>
    <t>Indicador</t>
  </si>
  <si>
    <t>Actividad</t>
  </si>
  <si>
    <t>Nombre Indicador / Actividad</t>
  </si>
  <si>
    <t>Periodicidad</t>
  </si>
  <si>
    <t>Periodo</t>
  </si>
  <si>
    <t>Meta</t>
  </si>
  <si>
    <t>Orientación</t>
  </si>
  <si>
    <t>Unidad de Medida</t>
  </si>
  <si>
    <t>Ficha Técnica del Indicador/Actividad</t>
  </si>
  <si>
    <t>Fórmula o Producto</t>
  </si>
  <si>
    <t xml:space="preserve">Número cursos de capacitación en  educación basada en Simulación en salud </t>
  </si>
  <si>
    <t>No Aplica</t>
  </si>
  <si>
    <t xml:space="preserve">Número de cursos nuevos de capacitación en educación basada en Simulación en salud </t>
  </si>
  <si>
    <t>Personas</t>
  </si>
  <si>
    <t>Analizar la eficiencia en el uso de equipos biomédicos</t>
  </si>
  <si>
    <t>Numero de hojas de vida (Equipos ingresados en diferentes modalidades+200 hojas de vida equipos ya existentes+actividades de soporte técnico)</t>
  </si>
  <si>
    <t xml:space="preserve">Informe y base de datos la caracterización de los colaboradores por prestación de servicios (Persona natural </t>
  </si>
  <si>
    <t>100% -
6 I Trimestre-
6 II Trimestre-
6 III Trimestre-
6 IV Trimestre</t>
  </si>
  <si>
    <t>Porcentaje alcanzado módulo Composición, Estructura y Competencia  de los Órganos de Gobierno</t>
  </si>
  <si>
    <t>Porcentaje Alcanzado módulo Principios</t>
  </si>
  <si>
    <t>((Porcentaje alcanzado módulo Composición, Estructura y Competencia  de los Órganos de Gobierno)*0.5 + (Porcentaje Alcanzado módulo Principios)*0.5))*100</t>
  </si>
  <si>
    <t>Responsable</t>
  </si>
  <si>
    <r>
      <t xml:space="preserve">Marzo, Junio, Septiembre y Diciembre
</t>
    </r>
    <r>
      <rPr>
        <b/>
        <sz val="10"/>
        <rFont val="Verdana"/>
        <family val="2"/>
      </rPr>
      <t>Nota</t>
    </r>
    <r>
      <rPr>
        <sz val="10"/>
        <rFont val="Verdana"/>
        <family val="2"/>
      </rPr>
      <t>: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t>
    </r>
  </si>
  <si>
    <r>
      <t xml:space="preserve">Marzo-Junio-Septiembre-Diciembre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</si>
  <si>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</si>
  <si>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sz val="10"/>
        <rFont val="Verdana"/>
        <family val="2"/>
      </rPr>
      <t xml:space="preserv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t>
    </r>
    <r>
      <rPr>
        <sz val="12"/>
        <rFont val="Verdana"/>
        <family val="2"/>
      </rPr>
      <t xml:space="preserve"> </t>
    </r>
  </si>
  <si>
    <t>Entregable</t>
  </si>
  <si>
    <t>Mega</t>
  </si>
  <si>
    <t>Variable 3</t>
  </si>
  <si>
    <t>Variable 4</t>
  </si>
  <si>
    <t>Variable 5</t>
  </si>
  <si>
    <t>Formato reporte indicadores Informe de satisfacción al usuario</t>
  </si>
  <si>
    <t>Informe de resultados FURAG</t>
  </si>
  <si>
    <t>Postulación Acreditación en salud</t>
  </si>
  <si>
    <t>Certificaciones (BPM,BPE, otros)</t>
  </si>
  <si>
    <t>Autoevaluación Reconocimiento como Hospital Universitario</t>
  </si>
  <si>
    <t>Observaciones</t>
  </si>
  <si>
    <t>(Número de hojas de vida verificadas y actualizadas / Numero de hojas de vida (Equipos ingresados en diferentes modalidades+200 hojas de vida equipos ya existentes+actividades de soporte técnico) * 100</t>
  </si>
  <si>
    <t>Número de hojas de vida verificadas y actualizadas</t>
  </si>
  <si>
    <t>Etiquetas de fila</t>
  </si>
  <si>
    <t>(en blanco)</t>
  </si>
  <si>
    <t>Total general</t>
  </si>
  <si>
    <t>Cuenta de Responsable</t>
  </si>
  <si>
    <t xml:space="preserve">•Área de Gestión de Calidad
•Subdirección Docencia e Investigación Científica  </t>
  </si>
  <si>
    <t>Cuenta de Nombre Indicador / Actividad</t>
  </si>
  <si>
    <t>Cuenta de Indicador</t>
  </si>
  <si>
    <t>Cuenta de Actividad</t>
  </si>
  <si>
    <t>Subdirección Administrativa</t>
  </si>
  <si>
    <t>Consecutivo Cambio</t>
  </si>
  <si>
    <t>Mega / Objetivo Estratégico</t>
  </si>
  <si>
    <t>Nombre</t>
  </si>
  <si>
    <t>Justificación</t>
  </si>
  <si>
    <t>Descripción Cambio</t>
  </si>
  <si>
    <t>Fecha del Cambio</t>
  </si>
  <si>
    <t>Soporte del Cambio</t>
  </si>
  <si>
    <t>VERSIÓN: 03</t>
  </si>
  <si>
    <t>((Resultado Autoevaluación  Habilitación * 0.38) + (Certificación Habilitación * 0.02) +  (Resultado Autoevaluación  Acreditación * 0.48) + (Postulación Acreditación en salud * 0.02) + (Autoevaluaciones y/o Certificaciones (BPM,BPE,otros) * 0.08) + (Autoevaluación Reconocimiento como Hospital Universitario * 0.02))</t>
  </si>
  <si>
    <t>total, tiempo (días) transcurridos entre la solicitud de asignación de la cita hasta la interpretación radiológica del estudio.</t>
  </si>
  <si>
    <t>(Total tiempo (días) transcurridos entre la solicitud de asignación de cita y la interpretación radiológica de la lectura del estudio/ total de resonancia magnética solicitadas y realizadas por atención periodo paciente de ambulatorio).</t>
  </si>
  <si>
    <t>Total, tiempo (días) transcurridos entre la solicitud de asignación de la cita hasta la interpretación radiológica del estudio.</t>
  </si>
  <si>
    <t>Total, de resonancia magnética solicitadas y realizadas por atención periodo paciente de ambulatorio.</t>
  </si>
  <si>
    <t>total, tiempo (horas) transcurridos entre la solicitud de asignación de la cita hasta la interpretación radiológica del estudio.</t>
  </si>
  <si>
    <t>Total, tiempo (horas) transcurridos entre la solicitud de asignación de la cita hasta la interpretación radiológica del estudio.</t>
  </si>
  <si>
    <t>Total, de resonancia magnética solicitadas y realizadas por atención periodo paciente de hospitalización.</t>
  </si>
  <si>
    <t>(Total tiempo (horas) transcurridos entre la solicitud de asignación de cita y la interpretación radiológica de la lectura del estudio/ total de resonancia magnética solicitadas y realizadas por atención periodo paciente de hospitalización).</t>
  </si>
  <si>
    <t>total, de toma de tomografía axial computarizada solicitadas y realizadas por atención periodo paciente de ambulatorio.</t>
  </si>
  <si>
    <t>total, de toma de tomografía axial computarizada solicitadas y realizadas por atención periodo paciente de hospitalización.</t>
  </si>
  <si>
    <t>total, de toma de ecografía solicitadas y realizadas por atención periodo paciente de ambulatorio.</t>
  </si>
  <si>
    <t>total, de toma de ecografía solicitadas y realizadas por atención periodo paciente de hospitalización.</t>
  </si>
  <si>
    <t>total, de toma de radiografía convencional (Rayos X) solicitadas y realizadas por atención periodo paciente de ambulatorio.</t>
  </si>
  <si>
    <t>total, de toma de radiografía convencional (Rayos X) solicitadas y realizadas por atención periodo paciente de hospitalización.</t>
  </si>
  <si>
    <t>≤ 4%</t>
  </si>
  <si>
    <t>Porcentaje de reintervención quirúrgica prevenible</t>
  </si>
  <si>
    <t>(Número total de cirugías con re intervenciones prevenible / Total  de cirugías realizadas en el periodo)*100</t>
  </si>
  <si>
    <t>≤  15 días</t>
  </si>
  <si>
    <t>Posicionamiento de la imagen institucional</t>
  </si>
  <si>
    <t>Número de veces que es visto un producto, incluyendo las visualizaciones repetidas.</t>
  </si>
  <si>
    <t>Promedio de interacción de publicaciones en redes sociales</t>
  </si>
  <si>
    <t>MEGAS</t>
  </si>
  <si>
    <t>OBJ 1</t>
  </si>
  <si>
    <t>OBJ 2</t>
  </si>
  <si>
    <t>OBJ 3</t>
  </si>
  <si>
    <t>OBJ 4</t>
  </si>
  <si>
    <t>Giro cama de Hospitalización sin UCI y TPR</t>
  </si>
  <si>
    <t>Porcentaje de procedimientos quirúrgicos en paciente equivocado, en lugar equivocado, procedimiento erróneo e implante equivocado</t>
  </si>
  <si>
    <t>Número de procedimientos quirúrgicos: en paciente equivocado, en lugar equivocado, procedimiento erróneo e implante equivocado</t>
  </si>
  <si>
    <t>Número de pacientes intervenidos quirúrgicamente</t>
  </si>
  <si>
    <t>(Número de procedimientos quirúrgicos: en paciente equivocado, en lugar equivocado, procedimiento erróneo e implante equivocado / Número de pacientes intervenidos quirúrgicamente)*100</t>
  </si>
  <si>
    <t>Número de productos de investigación aprobados</t>
  </si>
  <si>
    <t>≤ 0,5%</t>
  </si>
  <si>
    <t>≤ 24 Horas</t>
  </si>
  <si>
    <t>≤ 3 Días</t>
  </si>
  <si>
    <t>≤ 7 Días</t>
  </si>
  <si>
    <t>Medición de Clima y cultura  organizacional</t>
  </si>
  <si>
    <t xml:space="preserve">Área de Comunicación Estratégica </t>
  </si>
  <si>
    <t>Área Atención al Usuario y Relacionamiento Ciudadano</t>
  </si>
  <si>
    <t>≤ 6 horas</t>
  </si>
  <si>
    <t>(Sumatoria de horas trascurridas desde la solicitud de la interconsulta hasta la respuesta / Total de interconsultas de terapia respiratoria en estancia general)</t>
  </si>
  <si>
    <t>≥12%</t>
  </si>
  <si>
    <t>Propuesta de Valor</t>
  </si>
  <si>
    <t>Ejes Acreditación</t>
  </si>
  <si>
    <t>Mapa de Procesos</t>
  </si>
  <si>
    <t>EA.01. Gestión del Riesgo</t>
  </si>
  <si>
    <t>EA.03. Gestión Clínica Excelente y Segura</t>
  </si>
  <si>
    <t>PM. Atención Hospitalaria</t>
  </si>
  <si>
    <t>PM. Gestión Apoyo Asistencial y Farmacéutico</t>
  </si>
  <si>
    <t>PM. Atención Ambulatoria</t>
  </si>
  <si>
    <t>EA.07. Proceso de Transformación Cultural Permanente</t>
  </si>
  <si>
    <t>PM. Gestión del Conocimiento</t>
  </si>
  <si>
    <t>PEV. Evaluación, mejoramiento y seguimiento</t>
  </si>
  <si>
    <t>PE. Planeación</t>
  </si>
  <si>
    <t>PA. Gestión Jurídica</t>
  </si>
  <si>
    <t>PA. Gestión Logística</t>
  </si>
  <si>
    <t xml:space="preserve">PE. Tecnologías de la información </t>
  </si>
  <si>
    <t>PA. Gestión de Adquisiciones</t>
  </si>
  <si>
    <t>PA. Gestión Humana</t>
  </si>
  <si>
    <t>PE. Comunicaciones y Atención al usuario</t>
  </si>
  <si>
    <t>EA.06. Responsabilidad Social</t>
  </si>
  <si>
    <t>PA. Gestión Financiera</t>
  </si>
  <si>
    <t xml:space="preserve">EA.01. Gestión del Riesgo
EA.03. Gestión Clínica Excelente y Segura
EA.04. Atención Centrada en el Usuario
EA.05. Humanización de la Atención en Salud
</t>
  </si>
  <si>
    <t>PE. Gerencia y Buen Gobierno</t>
  </si>
  <si>
    <t>ALINEACIÓN PLATAFORMA ESTRATÉGICA HOMIL - PROPUESTA DE VALOR Y EJES DE ACREDITACIÓN</t>
  </si>
  <si>
    <t>EJES DE ACREDITACIÓN</t>
  </si>
  <si>
    <t>ACREDITACIÓN EN SALUD</t>
  </si>
  <si>
    <t>Página 2 de 9</t>
  </si>
  <si>
    <t>Página 1 de 9</t>
  </si>
  <si>
    <t>Página 3 de 9</t>
  </si>
  <si>
    <t>Página 4 de 9</t>
  </si>
  <si>
    <t>Página 5 de 9</t>
  </si>
  <si>
    <t>Página 6 de 9</t>
  </si>
  <si>
    <t>Página 7 de 9</t>
  </si>
  <si>
    <t>Página 8 de 9</t>
  </si>
  <si>
    <t>Página 9 de 9</t>
  </si>
  <si>
    <t>≤ 20 Días</t>
  </si>
  <si>
    <t>≤ 16 Horas</t>
  </si>
  <si>
    <t>≤ 22 horas</t>
  </si>
  <si>
    <t>≤ 5 horas</t>
  </si>
  <si>
    <t>Total de interconsultas solictadas al area de fisioterapia</t>
  </si>
  <si>
    <t>Total de interconsultas solictadas al area de fonoaudiología</t>
  </si>
  <si>
    <t>Oportunidad de respuesta a las interconsultas solicitadas al servicio de terapia ocupacional en estancia general</t>
  </si>
  <si>
    <t>Total de interconsultas solictadas al area de terapia ocupacional</t>
  </si>
  <si>
    <t xml:space="preserve">Mensual </t>
  </si>
  <si>
    <t xml:space="preserve">De enero a diciembre </t>
  </si>
  <si>
    <t>Número de muestras reprocesadas por discrepancia (Inconsistencia clínica patológica).</t>
  </si>
  <si>
    <t>Total de muestras procesadas en el período * 100</t>
  </si>
  <si>
    <t>Número de muestras reprocesadas por discrepancia clínica patológica / Total de muestras procesadas en el período * 100</t>
  </si>
  <si>
    <t>Estudios y/o procedimientos de imágenes diagnósticas por egreso de urgencias</t>
  </si>
  <si>
    <t>Sumatoria de estudios y/o procedimientos de imágenes diagnósticas  realizados a pacientes en urgencias en el período</t>
  </si>
  <si>
    <t>Número total de egresos de urgencias en el mismo período</t>
  </si>
  <si>
    <t xml:space="preserve">Numero de estudios de imágenes diagnosticas realizados a pacientes en urgencias / Total de egresos del servicio de urgencias </t>
  </si>
  <si>
    <t>≤ 5 estudios</t>
  </si>
  <si>
    <t>Tiempo promedio de espera para la asignación de cita de Medicina Interna</t>
  </si>
  <si>
    <t>Hacía abajo</t>
  </si>
  <si>
    <t xml:space="preserve">Días </t>
  </si>
  <si>
    <t>Sumatoría de la diferencia de los días calendario entre la fecha en la que se asignó la cita de Medicina Interna de primera vez y la fecha en la cual el usuario la solicitó</t>
  </si>
  <si>
    <t xml:space="preserve">Número total de citas de Medicina Interna de primera vez asignadas en un período. </t>
  </si>
  <si>
    <t>Tiempo promedio de espera para la asignación de cita de Pediatría</t>
  </si>
  <si>
    <t>≤  5 días</t>
  </si>
  <si>
    <t>Sumatoría de la diferencia de los días calendario entre la fecha en la que se asignó la cita de pediatría de primera vez y la fecha en la cual el usuario la solicitó</t>
  </si>
  <si>
    <t xml:space="preserve">Número total de citas de pediatría de primera vez asignadas en un período. </t>
  </si>
  <si>
    <t>Tiempo promedio de espera para la asignación de cita de Ginecología</t>
  </si>
  <si>
    <t>Sumatoría de la diferencia de los días calendario entre la fecha en la que se asignó la cita de ginecología de primera vez y la fecha en la cual el usuario la solicitó</t>
  </si>
  <si>
    <t xml:space="preserve">Número total de citas de ginecología de primera vez asignadas en un período. </t>
  </si>
  <si>
    <t xml:space="preserve">Tiempo promedio de espera para la asignación de cita de Obstetricia </t>
  </si>
  <si>
    <t>Sumatoría de la diferencia de los días calendario entre la fecha en la que se asignó la cita de obstetricia  de primera vez y la fecha en la cual el usuario la solicitó</t>
  </si>
  <si>
    <t>Número total de citas de obstetricia de primera vez asignadas en un período.</t>
  </si>
  <si>
    <t>Tiempo promedio de espera para la asignación de cita de Cirugía General</t>
  </si>
  <si>
    <t>Sumatoría de la diferencia de los días calendario entre la fecha en la que se asignó la cita de cirugía general  de primera vez y la fecha en la cual el usuario la solicitó</t>
  </si>
  <si>
    <t>Número total de citas de cirugía general de primera vez asignadas en un período.</t>
  </si>
  <si>
    <t>≤ 22 minutos</t>
  </si>
  <si>
    <t>Presión de estancia de urgencias</t>
  </si>
  <si>
    <t>≤ 14 horas</t>
  </si>
  <si>
    <t>≤  90 minutos</t>
  </si>
  <si>
    <t xml:space="preserve">Sumatoria de minutos transcurridos entre el ingreso a observación y la definición de conducta </t>
  </si>
  <si>
    <t>Número de egresos de Urgencias</t>
  </si>
  <si>
    <t>(Sumatoria de minutos transcurridos entre el ingreso a observación y la definición de conducta / Número de egresos de Urgencias)/60</t>
  </si>
  <si>
    <t xml:space="preserve">Sumatoria del número de minutos transcurridos a partir de que se genera la interconsulta y  la respusta de la especialidad </t>
  </si>
  <si>
    <t>Número total de pacientes interconsultados desde urgencias en un periodo determinado</t>
  </si>
  <si>
    <t>Oportunidad tiempo de respuesta interconsulta  urgencias</t>
  </si>
  <si>
    <t>≥93%</t>
  </si>
  <si>
    <t>Porcentaje de devoluciones NO JUSTIFICADAS de medicamentos en paciente hospitalizado</t>
  </si>
  <si>
    <t>Porcentaje de devoluciones NO JUSTIFICADAS de medicamentos en paciente urgencias</t>
  </si>
  <si>
    <t>≤10%</t>
  </si>
  <si>
    <t>Número total de medicamentos devueltos por causas no asociadas a la condición del paciente en hospitalización</t>
  </si>
  <si>
    <t>Número de medicamentos dispensados para paciente hospitalizado</t>
  </si>
  <si>
    <t>Número total de medicamentos devueltos por causas no asociadas a la condición del paciente en urgencias</t>
  </si>
  <si>
    <t>Número de medicamentos dispensados para paciente en urgencias</t>
  </si>
  <si>
    <t>(Número total de medicamentos devueltos por causas no asociadas a la condición del paciente en hospitalización / Número de medicamentos dispensados para paciente hospitalizado)</t>
  </si>
  <si>
    <t>(Número total de medicamentos devueltos por causas no asociadas a la condición del paciente en urgencias / Número de medicamentos dispensados para paciente en urgencias)</t>
  </si>
  <si>
    <t>Porcentaje de eventos adversos prevenibles detectados en Hospitalización</t>
  </si>
  <si>
    <t>≤ 9,5%</t>
  </si>
  <si>
    <t xml:space="preserve">Porcentaje de eventos adversos severos prevenibles detectados </t>
  </si>
  <si>
    <t>Porcentaje de eventos adversos severos prevenibles con plan de mejoramiento y protocolo de Londres</t>
  </si>
  <si>
    <t>Número total de eventos adversos severos prevenibles detectados y analizados</t>
  </si>
  <si>
    <t xml:space="preserve">Número total de eventos adversos  prevenibles detectados y analizados  </t>
  </si>
  <si>
    <t>(Número total de eventos adversos severos prevenibles detectados y analizados en hospitalización/Número total de eventos adversos  prevenibles detectados y analizados)*100</t>
  </si>
  <si>
    <t>Número total de eventos adversos severos prevenibles con plan de mejoramiento  y protocolo de londres formulado</t>
  </si>
  <si>
    <t>(Número total de eventos adversos severos prevenibles con plan de mejoramiento  y protocolo de londres formulado /Número total de eventos adversos severos prevenibles detectados y analizados)*100</t>
  </si>
  <si>
    <t>≥ 10</t>
  </si>
  <si>
    <t>≥ 85%</t>
  </si>
  <si>
    <t>Convenios Docencia
Servicio en ejecución</t>
  </si>
  <si>
    <t>Hacia arriba</t>
  </si>
  <si>
    <t>Número de convenios Docencia Servicio activos</t>
  </si>
  <si>
    <t>Número de Convenios Vigentes</t>
  </si>
  <si>
    <t>(Número de Convenios
Docencia Servicio
activos/ Número de
convenios vigentes)
* 100</t>
  </si>
  <si>
    <t>Satisfacción del Escenario
de Práctica</t>
  </si>
  <si>
    <t xml:space="preserve">Sumatoria de los resultados de  satisfacción del Escenario de Práctica en los comités docencia servicio/ Número total de estudiantes que calificaron el escenario de práctica en los comités docencia servicio del periodo 
</t>
  </si>
  <si>
    <t>≥ 4,8</t>
  </si>
  <si>
    <t>Porcentaje de criterios cumplidos como Hospital Universitario</t>
  </si>
  <si>
    <t>≥ 50%</t>
  </si>
  <si>
    <t>Número de criterios
cumplidos de los
requisitos de postulación Hospital
Universitario</t>
  </si>
  <si>
    <t>Número total de criterios de
de postulación Hospital Universitario</t>
  </si>
  <si>
    <t>(Número de criterios
cumplidos de los
requisitos de postulación Hospital
Universitario / Número total de criterios de postulación Hospital Universitario)*100</t>
  </si>
  <si>
    <t>≥ 500</t>
  </si>
  <si>
    <t>≥ 110</t>
  </si>
  <si>
    <t>Satisfacción de los investigadores con la gestión de Investigación de la UNIC</t>
  </si>
  <si>
    <t>Numero</t>
  </si>
  <si>
    <t>Número de Investigadores activos con curso vigente de BPC</t>
  </si>
  <si>
    <t>≥85</t>
  </si>
  <si>
    <t>Numero de investigadores  que aprobaron el curso de BPC</t>
  </si>
  <si>
    <t>Número total de investigadores inscritos en el curso BPC por cada año: registrados en el CEI</t>
  </si>
  <si>
    <t>≥ 60</t>
  </si>
  <si>
    <t>≥ 4,7</t>
  </si>
  <si>
    <t>Porcentaje de Cumplimiento de Número de profesionales de la salud capacitados</t>
  </si>
  <si>
    <t>100% -
50 personas capacitadas I Trimestre-
250 personas capacitadas II Trimestre-
250 personas capacitadas III Trimestre-
250 personas capacitadas IV Trimestre-</t>
  </si>
  <si>
    <t>100% - Proceso Firma Digital COEX (Junio)
Proceso Firma de Valores Institucionales (Diciembre)</t>
  </si>
  <si>
    <t>100% -
5 Actividades - I Trimestre
3 Actividades - II Trimestre
3 Actividades - III Trimestre
4 Actividades - IV Trimestre</t>
  </si>
  <si>
    <t>100% -
2 funcionales - I Semestre
2 funcionales - II Semeste</t>
  </si>
  <si>
    <t>100% -
5 documentos actualizados - I Semestre
5 documentos actualizados - II Semeste</t>
  </si>
  <si>
    <t xml:space="preserve">Número total de evaluaciones de desempeño laboral cerradas </t>
  </si>
  <si>
    <t>Número total de servidores en CARRERA ADMINISTRATIVA) * 100</t>
  </si>
  <si>
    <t>(Número total de evaluaciones de desempeño laboral cerradas / Número total de servidores en CARRERA ADMINISTRATIVA) * 100</t>
  </si>
  <si>
    <t>Cumplimiento del plan de capacitación institucional (Consolidado institucional)</t>
  </si>
  <si>
    <t>Porcentaje de Satisfacción de las actividades del Plan de Bienestar e Incentivos</t>
  </si>
  <si>
    <t>Número de personas satisfechas en actividades de bienestar</t>
  </si>
  <si>
    <t>Número personas que participan en actividades de bienestar en el periodo</t>
  </si>
  <si>
    <t>(Número de personas satisfechas en actividades de bienestar / Número personas que participan en actividades de bienestar en el periodo)*100</t>
  </si>
  <si>
    <t>Porcentaje de Satisfacción de las actividades del Plan de capacitación</t>
  </si>
  <si>
    <t>julio</t>
  </si>
  <si>
    <t>Número de personas satisfechas las capacitaciones realizadas</t>
  </si>
  <si>
    <t>Número personas que participan en las capacitaciones</t>
  </si>
  <si>
    <t>(Número de personas satisfechas las capacitaciones realizadas / Número personas que participan en las capacitaciones)*100</t>
  </si>
  <si>
    <t>Porcentaje de Registro de Servidores Públicos en SIGEP</t>
  </si>
  <si>
    <t>Número de Servidores Públicos registrados en SIGEP durante el periodo reportado</t>
  </si>
  <si>
    <t>Número total de Servidores Públicos vinculados en la planta del HOMIL durante el periodo reportado</t>
  </si>
  <si>
    <t>(Número de Servidores Públicos registrados en SIGEP durante el periodo reportado / Número total de Servidores Públicos vinculados en la planta del HOMIL durante el periodo reportado)*100</t>
  </si>
  <si>
    <t>Número de servidores públicos con registro de situaciones administrativas generados en el periodo en SIGEP</t>
  </si>
  <si>
    <t>Número total de servidores en planta con situaciónes administrativas durante el periodo reportado</t>
  </si>
  <si>
    <t>Porcentaje de servidores públicos  con registro de situaciones administrativas en SIGEP</t>
  </si>
  <si>
    <t>≥ 11%</t>
  </si>
  <si>
    <t>≥ 2000</t>
  </si>
  <si>
    <t>≥ 75%</t>
  </si>
  <si>
    <t>Las metas serán reportadas conforme a la aprobación emitida por el Gobierno Nacional durante el primer trimestre de la vigencia 2026</t>
  </si>
  <si>
    <t>Cuenta de Propuesta de Valor</t>
  </si>
  <si>
    <t>L - Logro la Sostenibilidad</t>
  </si>
  <si>
    <t>≥ 95</t>
  </si>
  <si>
    <t>OB1</t>
  </si>
  <si>
    <t>OB2</t>
  </si>
  <si>
    <t>OB3</t>
  </si>
  <si>
    <r>
      <rPr>
        <sz val="12"/>
        <rFont val="Calibri"/>
        <family val="2"/>
      </rPr>
      <t xml:space="preserve">• </t>
    </r>
    <r>
      <rPr>
        <sz val="9.6"/>
        <rFont val="Verdana"/>
        <family val="2"/>
      </rPr>
      <t xml:space="preserve"> </t>
    </r>
    <r>
      <rPr>
        <sz val="12"/>
        <rFont val="Verdana"/>
        <family val="2"/>
      </rPr>
      <t>Certificado de Habilitación
• Informe resultados autoevaluación Acreditación
• Postulación Acreditación en salud  
• Informe certificaciones (BPM, BPE, otros)
• Informe resultados autoevaluación Hospital Universitario</t>
    </r>
  </si>
  <si>
    <r>
      <t xml:space="preserve">• Autoevaluación acreditación ≥3,1
• Solicitud visita acreditación IV Trim
•  Postulación Acreditación en salud IV Trim 2026
• Autoevaluación hospital universitario IV Trim
</t>
    </r>
    <r>
      <rPr>
        <b/>
        <sz val="12"/>
        <rFont val="Verdana"/>
        <family val="2"/>
      </rPr>
      <t>Área de Gestión de Calidad</t>
    </r>
    <r>
      <rPr>
        <sz val="12"/>
        <rFont val="Verdana"/>
        <family val="2"/>
      </rPr>
      <t xml:space="preserve"> ( Habilitación y Certificaciones BPE, BPM, otros)
</t>
    </r>
    <r>
      <rPr>
        <b/>
        <sz val="12"/>
        <rFont val="Verdana"/>
        <family val="2"/>
      </rPr>
      <t>Subdirección Docencia e Investigación Científica</t>
    </r>
    <r>
      <rPr>
        <sz val="12"/>
        <rFont val="Verdana"/>
        <family val="2"/>
      </rPr>
      <t xml:space="preserve"> (Acreditación y Hospital Universitario) </t>
    </r>
  </si>
  <si>
    <t>PROPUESTA DE VALOR - SOIHOMIL</t>
  </si>
  <si>
    <r>
      <rPr>
        <b/>
        <sz val="16"/>
        <color theme="1"/>
        <rFont val="Verdana"/>
        <family val="2"/>
      </rPr>
      <t>S</t>
    </r>
    <r>
      <rPr>
        <b/>
        <sz val="12"/>
        <color theme="1"/>
        <rFont val="Verdana"/>
        <family val="2"/>
      </rPr>
      <t xml:space="preserve"> - </t>
    </r>
    <r>
      <rPr>
        <sz val="12"/>
        <color theme="1"/>
        <rFont val="Verdana"/>
        <family val="2"/>
      </rPr>
      <t xml:space="preserve">Seguro
</t>
    </r>
    <r>
      <rPr>
        <b/>
        <sz val="16"/>
        <color theme="1"/>
        <rFont val="Verdana"/>
        <family val="2"/>
      </rPr>
      <t>O</t>
    </r>
    <r>
      <rPr>
        <sz val="12"/>
        <color theme="1"/>
        <rFont val="Verdana"/>
        <family val="2"/>
      </rPr>
      <t xml:space="preserve"> - Oportuno
</t>
    </r>
    <r>
      <rPr>
        <b/>
        <sz val="16"/>
        <color theme="1"/>
        <rFont val="Verdana"/>
        <family val="2"/>
      </rPr>
      <t>I</t>
    </r>
    <r>
      <rPr>
        <sz val="12"/>
        <color theme="1"/>
        <rFont val="Verdana"/>
        <family val="2"/>
      </rPr>
      <t xml:space="preserve"> - Informado
</t>
    </r>
    <r>
      <rPr>
        <b/>
        <sz val="16"/>
        <color theme="1"/>
        <rFont val="Verdana"/>
        <family val="2"/>
      </rPr>
      <t>H</t>
    </r>
    <r>
      <rPr>
        <sz val="12"/>
        <color theme="1"/>
        <rFont val="Verdana"/>
        <family val="2"/>
      </rPr>
      <t xml:space="preserve"> - Humano
</t>
    </r>
    <r>
      <rPr>
        <b/>
        <sz val="16"/>
        <color theme="1"/>
        <rFont val="Verdana"/>
        <family val="2"/>
      </rPr>
      <t>O</t>
    </r>
    <r>
      <rPr>
        <sz val="12"/>
        <color theme="1"/>
        <rFont val="Verdana"/>
        <family val="2"/>
      </rPr>
      <t xml:space="preserve"> - Orientador</t>
    </r>
    <r>
      <rPr>
        <b/>
        <sz val="12"/>
        <color theme="1"/>
        <rFont val="Verdana"/>
        <family val="2"/>
      </rPr>
      <t xml:space="preserve">
</t>
    </r>
  </si>
  <si>
    <r>
      <rPr>
        <b/>
        <sz val="16"/>
        <color theme="1"/>
        <rFont val="Verdana"/>
        <family val="2"/>
      </rPr>
      <t>M</t>
    </r>
    <r>
      <rPr>
        <sz val="12"/>
        <color theme="1"/>
        <rFont val="Verdana"/>
        <family val="2"/>
      </rPr>
      <t xml:space="preserve"> - Mejor
</t>
    </r>
    <r>
      <rPr>
        <b/>
        <sz val="16"/>
        <color theme="1"/>
        <rFont val="Verdana"/>
        <family val="2"/>
      </rPr>
      <t>I</t>
    </r>
    <r>
      <rPr>
        <sz val="12"/>
        <color theme="1"/>
        <rFont val="Verdana"/>
        <family val="2"/>
      </rPr>
      <t xml:space="preserve"> -  Innovador
</t>
    </r>
    <r>
      <rPr>
        <b/>
        <sz val="16"/>
        <color theme="1"/>
        <rFont val="Verdana"/>
        <family val="2"/>
      </rPr>
      <t>L</t>
    </r>
    <r>
      <rPr>
        <sz val="12"/>
        <color theme="1"/>
        <rFont val="Verdana"/>
        <family val="2"/>
      </rPr>
      <t xml:space="preserve"> - Líder</t>
    </r>
  </si>
  <si>
    <r>
      <rPr>
        <b/>
        <sz val="16"/>
        <color theme="1"/>
        <rFont val="Verdana"/>
        <family val="2"/>
      </rPr>
      <t>S</t>
    </r>
    <r>
      <rPr>
        <sz val="12"/>
        <color theme="1"/>
        <rFont val="Verdana"/>
        <family val="2"/>
      </rPr>
      <t xml:space="preserve"> - Seguro
</t>
    </r>
    <r>
      <rPr>
        <b/>
        <sz val="16"/>
        <color theme="1"/>
        <rFont val="Verdana"/>
        <family val="2"/>
      </rPr>
      <t>O</t>
    </r>
    <r>
      <rPr>
        <sz val="12"/>
        <color theme="1"/>
        <rFont val="Verdana"/>
        <family val="2"/>
      </rPr>
      <t xml:space="preserve"> - Oportuno
</t>
    </r>
    <r>
      <rPr>
        <b/>
        <sz val="16"/>
        <color theme="1"/>
        <rFont val="Verdana"/>
        <family val="2"/>
      </rPr>
      <t>I</t>
    </r>
    <r>
      <rPr>
        <sz val="12"/>
        <color theme="1"/>
        <rFont val="Verdana"/>
        <family val="2"/>
      </rPr>
      <t xml:space="preserve"> - Informado
</t>
    </r>
    <r>
      <rPr>
        <b/>
        <sz val="16"/>
        <color theme="1"/>
        <rFont val="Verdana"/>
        <family val="2"/>
      </rPr>
      <t>H</t>
    </r>
    <r>
      <rPr>
        <sz val="12"/>
        <color theme="1"/>
        <rFont val="Verdana"/>
        <family val="2"/>
      </rPr>
      <t xml:space="preserve"> - Humano
</t>
    </r>
    <r>
      <rPr>
        <b/>
        <sz val="16"/>
        <color theme="1"/>
        <rFont val="Verdana"/>
        <family val="2"/>
      </rPr>
      <t>O</t>
    </r>
    <r>
      <rPr>
        <sz val="12"/>
        <color theme="1"/>
        <rFont val="Verdana"/>
        <family val="2"/>
      </rPr>
      <t xml:space="preserve"> - Orientador
</t>
    </r>
    <r>
      <rPr>
        <b/>
        <sz val="16"/>
        <color theme="1"/>
        <rFont val="Verdana"/>
        <family val="2"/>
      </rPr>
      <t>M</t>
    </r>
    <r>
      <rPr>
        <sz val="12"/>
        <color theme="1"/>
        <rFont val="Verdana"/>
        <family val="2"/>
      </rPr>
      <t xml:space="preserve"> - Mejor
</t>
    </r>
    <r>
      <rPr>
        <b/>
        <sz val="16"/>
        <color theme="1"/>
        <rFont val="Verdana"/>
        <family val="2"/>
      </rPr>
      <t>I</t>
    </r>
    <r>
      <rPr>
        <sz val="12"/>
        <color theme="1"/>
        <rFont val="Verdana"/>
        <family val="2"/>
      </rPr>
      <t xml:space="preserve"> -  Innovador
</t>
    </r>
    <r>
      <rPr>
        <b/>
        <sz val="16"/>
        <color theme="1"/>
        <rFont val="Verdana"/>
        <family val="2"/>
      </rPr>
      <t>L</t>
    </r>
    <r>
      <rPr>
        <sz val="12"/>
        <color theme="1"/>
        <rFont val="Verdana"/>
        <family val="2"/>
      </rPr>
      <t xml:space="preserve"> - Líder</t>
    </r>
  </si>
  <si>
    <t>EA.02. Gestión 
de la Tecnología 
EA.06. Responsabilidad Social
EA.07. Proceso de Transformación Cultural Permanente</t>
  </si>
  <si>
    <t>EA.01. Gestión del Riesgo
EA.02. Gestión 
de la Tecnología 
EA.03. Gestión Clínica Excelente y Segura
EA.04. Atención Centrada en el Usuario
EA.05. Humanización de la Atención en Salud
EA.06. Responsabilidad Social
EA.07. Proceso de Transformación Cultural Permanente</t>
  </si>
  <si>
    <r>
      <rPr>
        <b/>
        <sz val="16"/>
        <rFont val="Verdana"/>
        <family val="2"/>
      </rPr>
      <t>S</t>
    </r>
    <r>
      <rPr>
        <sz val="12"/>
        <rFont val="Verdana"/>
        <family val="2"/>
      </rPr>
      <t xml:space="preserve"> - Seguro</t>
    </r>
  </si>
  <si>
    <r>
      <rPr>
        <b/>
        <sz val="16"/>
        <rFont val="Verdana"/>
        <family val="2"/>
      </rPr>
      <t>O</t>
    </r>
    <r>
      <rPr>
        <sz val="12"/>
        <rFont val="Verdana"/>
        <family val="2"/>
      </rPr>
      <t xml:space="preserve"> - Orientador</t>
    </r>
  </si>
  <si>
    <r>
      <rPr>
        <b/>
        <sz val="16"/>
        <rFont val="Verdana"/>
        <family val="2"/>
      </rPr>
      <t>O</t>
    </r>
    <r>
      <rPr>
        <sz val="12"/>
        <rFont val="Verdana"/>
        <family val="2"/>
      </rPr>
      <t xml:space="preserve"> - Oportuno</t>
    </r>
  </si>
  <si>
    <r>
      <rPr>
        <b/>
        <sz val="16"/>
        <rFont val="Verdana"/>
        <family val="2"/>
      </rPr>
      <t>S</t>
    </r>
    <r>
      <rPr>
        <sz val="12"/>
        <rFont val="Verdana"/>
        <family val="2"/>
      </rPr>
      <t xml:space="preserve"> - Seguro </t>
    </r>
  </si>
  <si>
    <t>Marzo</t>
  </si>
  <si>
    <t>Área de Atención al Usuario y Relacionamiento Ciudadano</t>
  </si>
  <si>
    <t>Documentos elaborados (Instructivo diligenciamiento base de datos PQRSDF e Instructivo para el análisis y procesamiento de información de PQRSDF) en el sistema de gestión documental</t>
  </si>
  <si>
    <t>EA.04. Atención Centrada en el Usuario</t>
  </si>
  <si>
    <t>S - Seguro</t>
  </si>
  <si>
    <t>O - Orientador</t>
  </si>
  <si>
    <t>O - Oportuno</t>
  </si>
  <si>
    <t xml:space="preserve">S - Seguro </t>
  </si>
  <si>
    <r>
      <rPr>
        <b/>
        <sz val="16"/>
        <rFont val="Verdana"/>
        <family val="2"/>
      </rPr>
      <t>I</t>
    </r>
    <r>
      <rPr>
        <sz val="12"/>
        <rFont val="Verdana"/>
        <family val="2"/>
      </rPr>
      <t xml:space="preserve"> - Innovador</t>
    </r>
  </si>
  <si>
    <t>I - Innovador</t>
  </si>
  <si>
    <r>
      <rPr>
        <b/>
        <sz val="16"/>
        <rFont val="Verdana"/>
        <family val="2"/>
      </rPr>
      <t>M</t>
    </r>
    <r>
      <rPr>
        <sz val="12"/>
        <rFont val="Verdana"/>
        <family val="2"/>
      </rPr>
      <t xml:space="preserve"> - Mejor</t>
    </r>
  </si>
  <si>
    <t xml:space="preserve">EA.02. Gestión de la Tecnología </t>
  </si>
  <si>
    <t>M - Mejor</t>
  </si>
  <si>
    <r>
      <rPr>
        <b/>
        <sz val="16"/>
        <rFont val="Verdana"/>
        <family val="2"/>
      </rPr>
      <t>L</t>
    </r>
    <r>
      <rPr>
        <sz val="12"/>
        <rFont val="Verdana"/>
        <family val="2"/>
      </rPr>
      <t xml:space="preserve"> - Líder</t>
    </r>
  </si>
  <si>
    <t>[(Número de indicadores críticos que cumplen la resolución 0444/2008 *0,70)+(Número de indicadores mayores que cumplen la resolución 0444/2008 *0,20)+(Número de indicadores menores que cumplen la resolución 0444/2008 *0,09)+(Número de indicadores informativos que cumplen la resolución 0444/2008 *0,01)] / (Sumatoria de indicadores de la resolución 0444/2008) * 100</t>
  </si>
  <si>
    <t>[(Número de indicadores críticos que cumplen la resolución 0444/2008 *0,70)+(Número de indicadores mayores que cumplen la resolución 0444/2008 *0,20)+(Número de indicadores menores que cumplen la resolución 0444/2008 *0,09)+(Número de indicadores informativos que cumplen la resolución 0444/2008 *0,01)]</t>
  </si>
  <si>
    <t>Sumatoria de indicadores de la resolución 0444/2008</t>
  </si>
  <si>
    <t>(Número de items criticos en cumplimiento según la Resolución 2011012580/2011 x 0,8) + (Número de items mayores en cumplimiento según la Resolución 2011012580/2011 x 0,2)</t>
  </si>
  <si>
    <t>Número total de items ciriticos  + mayores según la Resolución 2011012580/2011</t>
  </si>
  <si>
    <t>Promedio de días para la publicación de licitación pública</t>
  </si>
  <si>
    <t>Promedio de publicación de mínima cuantía</t>
  </si>
  <si>
    <t>Promedio de publicación de Selección abreviada</t>
  </si>
  <si>
    <t>Promedio de publicación de contratación directa</t>
  </si>
  <si>
    <t>Porcentaje de oportunidad en la gestión de liquidación de contratos</t>
  </si>
  <si>
    <t>Oficial de Cumplimiento</t>
  </si>
  <si>
    <t>Porcentaje de cumplimiento de estándares de certificación en BPE</t>
  </si>
  <si>
    <t>Porcentaje de cumplimiento de estándares de certificación en BPM</t>
  </si>
  <si>
    <t>Porcentaje de cumplimiento de estándares de certificación en el taller de prótesis y amputados</t>
  </si>
  <si>
    <t>((Número de ítems críticos en cumplimiento según la Resolución 2011012580/2011 x 0,8) + (Número de ítems mayores en cumplimiento según la Resolución 2011012580/2011 x 0,2)) / 276 (Número total de ítems críticos  + mayores según la Resolución 2011012580/2011) * 100</t>
  </si>
  <si>
    <t>(Número de pedidos entregados y cargados de insumos y medicamentos efectivamente  en Dinamica Gerencial / Número total de solicitudes de pedidos recibidos en farmacia tecnologías en salud (FTS)) *100</t>
  </si>
  <si>
    <t>(Número de devoluciones tramitadas efectivamente en 24hrs  / Número total de devoluciones generadas en 24hrs) *100</t>
  </si>
  <si>
    <t>(Sumatoria de días calendario transcurridos entre la radicación de documentos en la oficina de cirugía y el momento en el cual se realizan las cirugías / Número de cirugías programadas realizadas en el periodo)</t>
  </si>
  <si>
    <t>Oportunidad en la toma e interpretación radiológica de resonancia magnética de ambulatoria</t>
  </si>
  <si>
    <t>Oportunidad en la toma e interpretación radiológica de resonancia magnética de hospitalización</t>
  </si>
  <si>
    <t>Oportunidad en la toma e interpretación radiológica de  tomografía axial computarizada de ambulatoria</t>
  </si>
  <si>
    <t>Oportunidad en la toma e interpretación radiológica de  tomografía axial computarizada de hospitalización</t>
  </si>
  <si>
    <t>Oportunidad en la toma e interpretación radiológica de ecografía de ambulatoria</t>
  </si>
  <si>
    <t>(Total tiempo (días) transcurridos entre la solicitud de asignación de cita y la interpretación radiológica de la lectura del estudio/ total de toma de tomografía axial computarizada solicitadas y realizadas por atención periodo paciente de ambulatorio).</t>
  </si>
  <si>
    <t>(Total tiempo (horas) transcurridos entre la solicitud de asignación de cita y la interpretación radiológica de la lectura del estudio/ total de toma de tomografía axial computarizada solicitadas y realizadas por atención periodo paciente de hospitalización).</t>
  </si>
  <si>
    <t>(Total tiempo (días) transcurridos entre la solicitud de asignación de cita y la interpretación radiológica de la lectura del estudio/ total de toma de ecografía solicitadas y realizadas por atención periodo paciente de ambulatorio).</t>
  </si>
  <si>
    <t>Oportunidad en la toma e interpretación radiológica de ecografía de hospitalización</t>
  </si>
  <si>
    <t>Oportunidad en la toma e interpretación radiológica de   radiografía convencional (Rayos X) de ambulatoria</t>
  </si>
  <si>
    <t>(Total tiempo (horas) transcurridos entre la solicitud de asignación de cita y la interpretación radiológica de la lectura del estudio/ total de toma de ecografía solicitadas y realizadas por atención periodo paciente de hospitalización).</t>
  </si>
  <si>
    <t>(Total tiempo (días) transcurridos entre la solicitud de asignación de cita y la interpretación radiológica de la lectura del estudio/ total de toma de radiografía convencional (Rayos X) solicitadas y realizadas por atención periodo paciente de ambulatorio).</t>
  </si>
  <si>
    <t>(Total tiempo (horas) transcurridos entre la solicitud de asignación de cita y la interpretación radiológica de la lectura del estudio/ total de toma de radiografía convencional (Rayos X) solicitadas y realizadas por atención periodo paciente de hospitalización).</t>
  </si>
  <si>
    <t>Oportunidad en la toma e interpretación radiológica de   radiografía convencional (Rayos X) de hospitalización</t>
  </si>
  <si>
    <t>(Total de horas transcurridas desde el registro del paciente en toma de muestras del Laboratorio  hasta la validación del resultado / Número de pruebas realizadas de pacientes de consulta externa)</t>
  </si>
  <si>
    <t>Oportunidad en la entrega de resultados de biopsias de patología</t>
  </si>
  <si>
    <t>(Sumatoria de días transcurridos desde la recepción de la biopsia hasta la validación del resultado / Total de resultados de biopsias de patología)</t>
  </si>
  <si>
    <t>Oportunidad de respuesta a las interconsultas solicitadas al servicio de nutrición clínica en estancia general</t>
  </si>
  <si>
    <t>Reproceso por discrepancia medica en el Diagnostico Clínico Patológico</t>
  </si>
  <si>
    <t>(Sumatoria de horas trascurridas desde la solicitud de la interconsulta hasta la respuesta / Total de interconsultas solicitadas al servicio de nutrición clínica)</t>
  </si>
  <si>
    <t>(Sumatoria de horas trascurridas desde la solicitud de la interconsulta hasta la respuesta / Total de interconsultas solicitadas al área de fisioterapia)</t>
  </si>
  <si>
    <t>(Sumatoria de horas trascurridas desde la solicitud de la interconsulta hasta la respuesta / Total de interconsultas solicitadas área de fonoaudiología)</t>
  </si>
  <si>
    <t>(Sumatoria de horas trascurridas desde la solicitud de la interconsulta hasta la respuesta / Total de interconsultas solicitadas al servicio de terapia ocupacional)</t>
  </si>
  <si>
    <t>Oportunidad de respuesta a las interconsultas solicitadas al área de fisioterapia en estancia general</t>
  </si>
  <si>
    <t>Oportunidad de respuesta a las interconsultas solicitadas al área de fonoaudiología en estancia general</t>
  </si>
  <si>
    <t>(Sumatoria de la diferencia de los días calendario entre la fecha en la que se asignó la cita de Medicina Interna de primera vez y la fecha en la cual el usuario la solicitó / Número total de citas de Medicina Interna de primera vez asignadas en un período)</t>
  </si>
  <si>
    <t xml:space="preserve">(Sumatoria de la diferencia de los días calendario entre la fecha en la que se asignó la cita de pediatría de primera vez y la fecha en la cual el usuario la solicitó / Número total de citas de pediatría de primera vez asignadas en un período) </t>
  </si>
  <si>
    <t>(Sumatoria de la diferencia de los días calendario entre la fecha en la que se asignó la cita de ginecología de primera vez y la fecha en la cual el usuario la solicitó / Número total de citas de ginecología de primera vez asignadas en un período)</t>
  </si>
  <si>
    <t xml:space="preserve">(Sumatoria de la diferencia de los días calendario entre la fecha en la que se asignó la cita de obstetricia de primera vez y la fecha en la cual el usuario la solicitó / Número total de citas de obstetricia de primera vez asignadas en un período) </t>
  </si>
  <si>
    <t>(Sumatoria de la diferencia de los días calendario entre la fecha en la que se asignó la cita de cirugía general de primera vez y la fecha en la cual el usuario la solicitó / Número total de citas de cirugía general de primera vez asignadas en un período)</t>
  </si>
  <si>
    <t>(Sumatoria del número de minutos transcurridos a partir de que se genera la interconsulta y  la respuesta de la especialidad /Número total de pacientes interconsultados desde urgencias en un periodo determinado)</t>
  </si>
  <si>
    <t>Supervivencia de cáncer de próstata  a 5 años</t>
  </si>
  <si>
    <t>Cumplir y fortalecer los soportes documentales para los procesos de recolección, análisis, control y seguimiento de las PQRSDF</t>
  </si>
  <si>
    <t>Informe de resultados del análisis de capacidad instalada en la formación y docencia de servicios prácticas académicas</t>
  </si>
  <si>
    <t xml:space="preserve">Número de personas capacitadas en los cursos de simulación para la educación  en salud </t>
  </si>
  <si>
    <t>Número de asesorías Epidemiológicas</t>
  </si>
  <si>
    <t>Número de asesorías prestadas por los Epidemiólogos</t>
  </si>
  <si>
    <t>Calificación promedio semestral  en respuesta a la encuesta de satisfacción</t>
  </si>
  <si>
    <t>Número  de investigadores  que aprobaron el curso de BPC /Número total de investigadores inscritos en el curso BPC por cada año: registrados en el CEI *100</t>
  </si>
  <si>
    <t>Sumatoria de los resultados de  satisfacción del Escenario de Práctica en los comités docencia servicio</t>
  </si>
  <si>
    <t xml:space="preserve">Número total de estudiantes que calificaron el escenario de práctica en los comités docencia servicio del periodo </t>
  </si>
  <si>
    <t xml:space="preserve">(Número de actividades ejecutadas del Plan Anual de Auditorias / Número de actividades programadas del Plan Anual de Auditorias)*100 </t>
  </si>
  <si>
    <t>Porcentaje alcanzado certificación de buenas prácticas de gobierno corporativo</t>
  </si>
  <si>
    <t>Informe de análisis de eficiencia en el uso de equipos biomédicos</t>
  </si>
  <si>
    <t>Porcentaje de actualizar la Documentación de la Política de Gobierno Digital alineándola con la lo emitido en 2023 por el MINTIC</t>
  </si>
  <si>
    <t>Porcentaje de ejecución de implementación nuevas funcionalidades en el Sistema de Información Dinámica Gerencial</t>
  </si>
  <si>
    <t>Porcentaje de cumplimiento de personal de CARRERA ADMINISTRATIVA con evaluaciones de desempeño cerradas</t>
  </si>
  <si>
    <t>Informe y análisis de resultados de la medición de clima organizacional</t>
  </si>
  <si>
    <t>(Número de servidores públicos con registro de situaciones administrativas generados en el periodo en SIGEP / Número total de servidores en planta con situaciones administrativas durante el periodo reportado)*100</t>
  </si>
  <si>
    <r>
      <rPr>
        <b/>
        <sz val="16"/>
        <rFont val="Verdana"/>
        <family val="2"/>
      </rPr>
      <t>I</t>
    </r>
    <r>
      <rPr>
        <sz val="12"/>
        <rFont val="Verdana"/>
        <family val="2"/>
      </rPr>
      <t xml:space="preserve"> - Informado</t>
    </r>
  </si>
  <si>
    <r>
      <rPr>
        <b/>
        <sz val="16"/>
        <rFont val="Verdana"/>
        <family val="2"/>
      </rPr>
      <t>H</t>
    </r>
    <r>
      <rPr>
        <sz val="12"/>
        <rFont val="Verdana"/>
        <family val="2"/>
      </rPr>
      <t xml:space="preserve"> - Humano</t>
    </r>
  </si>
  <si>
    <t>EA.05. Humanización de la Atención en Salud</t>
  </si>
  <si>
    <t>Número total de colaboradores (Planta, OPS y Militares)</t>
  </si>
  <si>
    <t>Cobertura de Capacitación en SARLAFT (Planta, OPS y Militares)</t>
  </si>
  <si>
    <t>Porcentaje de Dependencias con ROI Reportado</t>
  </si>
  <si>
    <t>(Número de dependencias con ROI reportado/ Número total de dependencias del HOMIL) *100</t>
  </si>
  <si>
    <t>Número total de dependencias del HOMIL</t>
  </si>
  <si>
    <t>Número de dependencias con ROI reportado</t>
  </si>
  <si>
    <t>Número de colaboradores (Planta, OPS y Militares) capacitados en SARLAFT</t>
  </si>
  <si>
    <t>(Número de colaboradores (Planta, OPS y Militares) capacitados en SARLAFT / Número total de colaboradores (Planta, OPS y Militares)) *100</t>
  </si>
  <si>
    <t>I - Informado</t>
  </si>
  <si>
    <t>H - Humano</t>
  </si>
  <si>
    <t>Aplicación de la escala del dolor en hospitalización</t>
  </si>
  <si>
    <t>Número de pacientes con  aplicación de la escala de dolor al ingreso a hospitalización</t>
  </si>
  <si>
    <t xml:space="preserve">Número total de egresos en el periodo </t>
  </si>
  <si>
    <t>(Número de pacientes con  aplicación de la escala de dolor al ingreso a hospitalización / total de egresos en el periodo) *100</t>
  </si>
  <si>
    <t xml:space="preserve">Gestión clínica del manejo de dolor en hospitalización  </t>
  </si>
  <si>
    <t>Número de pacientes  intervenidos  por dolor ≥7 según escala subjetiva</t>
  </si>
  <si>
    <t>Número total de pacientes  hospitalizados con dolor ≥7 según escala subjetiva</t>
  </si>
  <si>
    <t>(Número de pacientes  intervenidos  por dolor ≥7 según escala subjetiva / Número total de pacientes  hospitalizados con dolor ≥7 según escala subjetiva) *100</t>
  </si>
  <si>
    <t>Manejo adecuado en fín de vida</t>
  </si>
  <si>
    <t xml:space="preserve">Número de pacientes en fin de vida con activación de código lila </t>
  </si>
  <si>
    <t>Número de pacientes fallecidos en el periodo</t>
  </si>
  <si>
    <t>(Número de pacientes en fin de vida con activación de código lila  / Número de pacientes fallecidos en el periodo) *100</t>
  </si>
  <si>
    <r>
      <t xml:space="preserve">Número de productos de Investigación resultado de actividades de apropiación social del conocimiento
</t>
    </r>
    <r>
      <rPr>
        <b/>
        <sz val="12"/>
        <color theme="1"/>
        <rFont val="Verdana"/>
        <family val="2"/>
      </rPr>
      <t xml:space="preserve">
</t>
    </r>
    <r>
      <rPr>
        <b/>
        <sz val="10"/>
        <color theme="1"/>
        <rFont val="Verdana"/>
        <family val="2"/>
      </rPr>
      <t>Nota</t>
    </r>
    <r>
      <rPr>
        <sz val="10"/>
        <color theme="1"/>
        <rFont val="Verdana"/>
        <family val="2"/>
      </rPr>
      <t>: Proyectos- Reporte de casos y Poster  a los que se les da Aval institucional durante la vigencia- Ponencias magistrales en eventos académicos relacionadas con socialización de resultados de investigación- Libros capítulos de libros en los que son autores los especialistas del HOMIL</t>
    </r>
  </si>
  <si>
    <t>Sumatoria de días calendario transcurridos entre la radicación de  lleno de requisitos  en la UCLYBA y hasta la publicación del proceso</t>
  </si>
  <si>
    <t>(Sumatoria de días calendario transcurridos entre la radicación de  lleno de requisitos en la UCLYBA  y hasta la publicación del proceso / Número total de licitaciones públicadas programados para el periodo)</t>
  </si>
  <si>
    <t>Sumatoria de días calendario  transcurridos entre la radicación de  lleno de requisitos  en la UCLYBA y hasta la publicación del proceso</t>
  </si>
  <si>
    <t xml:space="preserve">(Sumatoria de días calendario transcurridos entre la radicación de  lleno de requisitos   en la UCLYBA y hasta la publicación del proceso / Número total de mínimas cuantías publicadas programadas para el periodo) </t>
  </si>
  <si>
    <t>(Sumatoria de días calendario transcurridos entre la radicación de  lleno de requisitos   en la UCLYBA y hasta la publicación del proceso / Número total de Selección abreviada publicadas programadas para el periodo)</t>
  </si>
  <si>
    <t>(Sumatoria de días calendario transcurridos entre la radicación de  lleno de requisitos   en la UCLYBA y hasta la publicación del proceso / Número total de contratación directa publicadas programadas para el periodo)</t>
  </si>
  <si>
    <t>≤  20 días calendario</t>
  </si>
  <si>
    <t>≤  10 días calendario</t>
  </si>
  <si>
    <t>≤  15 días calendario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</si>
</sst>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quot;$&quot;\ * #,##0.00_-;_-&quot;$&quot;\ * &quot;-&quot;??_-;_-@_-"/>
    <numFmt numFmtId="164" formatCode="[$-240A]d&quot; de &quot;mmmm&quot; de &quot;yyyy;@"/>
    <numFmt numFmtId="165" formatCode="0;[Red]0"/>
  </numFmts>
  <fonts count="34" x14ac:knownFonts="1">
    <font>
      <sz val="11"/>
      <color theme="1"/>
      <name val="Calibri"/>
      <family val="2"/>
      <scheme val="minor"/>
    </font>
    <font>
      <sz val="12"/>
      <color theme="1"/>
      <name val="Arial Narrow"/>
      <family val="2"/>
    </font>
    <font>
      <b/>
      <sz val="12"/>
      <color theme="1"/>
      <name val="Arial Narrow"/>
      <family val="2"/>
    </font>
    <font>
      <sz val="12"/>
      <color rgb="FF000000"/>
      <name val="Arial Narrow"/>
      <family val="2"/>
    </font>
    <font>
      <sz val="11"/>
      <color theme="1"/>
      <name val="Calibri"/>
      <family val="2"/>
      <scheme val="minor"/>
    </font>
    <font>
      <sz val="12"/>
      <name val="Calibri"/>
      <family val="2"/>
    </font>
    <font>
      <sz val="11"/>
      <color theme="1"/>
      <name val="Verdana"/>
      <family val="2"/>
    </font>
    <font>
      <b/>
      <sz val="12"/>
      <name val="Verdana"/>
      <family val="2"/>
    </font>
    <font>
      <b/>
      <sz val="20"/>
      <color theme="0"/>
      <name val="Verdana"/>
      <family val="2"/>
    </font>
    <font>
      <sz val="12"/>
      <color theme="1"/>
      <name val="Verdana"/>
      <family val="2"/>
    </font>
    <font>
      <b/>
      <sz val="14"/>
      <name val="Verdana"/>
      <family val="2"/>
    </font>
    <font>
      <sz val="14"/>
      <color theme="2" tint="-0.499984740745262"/>
      <name val="Verdana"/>
      <family val="2"/>
    </font>
    <font>
      <b/>
      <sz val="16"/>
      <color theme="0"/>
      <name val="Verdana"/>
      <family val="2"/>
    </font>
    <font>
      <b/>
      <sz val="16"/>
      <name val="Verdana"/>
      <family val="2"/>
    </font>
    <font>
      <b/>
      <sz val="14"/>
      <color theme="1"/>
      <name val="Verdana"/>
      <family val="2"/>
    </font>
    <font>
      <sz val="12"/>
      <name val="Verdana"/>
      <family val="2"/>
    </font>
    <font>
      <b/>
      <sz val="20"/>
      <name val="Verdana"/>
      <family val="2"/>
    </font>
    <font>
      <b/>
      <sz val="12"/>
      <color theme="1"/>
      <name val="Verdana"/>
      <family val="2"/>
    </font>
    <font>
      <sz val="14"/>
      <color theme="1"/>
      <name val="Verdana"/>
      <family val="2"/>
    </font>
    <font>
      <b/>
      <sz val="12"/>
      <color rgb="FF000000"/>
      <name val="Verdana"/>
      <family val="2"/>
    </font>
    <font>
      <b/>
      <sz val="14"/>
      <color theme="0"/>
      <name val="Verdana"/>
      <family val="2"/>
    </font>
    <font>
      <b/>
      <sz val="11"/>
      <name val="Verdana"/>
      <family val="2"/>
    </font>
    <font>
      <b/>
      <sz val="11"/>
      <color theme="0"/>
      <name val="Verdana"/>
      <family val="2"/>
    </font>
    <font>
      <sz val="11"/>
      <color theme="2" tint="-0.499984740745262"/>
      <name val="Verdana"/>
      <family val="2"/>
    </font>
    <font>
      <b/>
      <sz val="10"/>
      <name val="Verdana"/>
      <family val="2"/>
    </font>
    <font>
      <sz val="10"/>
      <name val="Verdana"/>
      <family val="2"/>
    </font>
    <font>
      <sz val="9.6"/>
      <name val="Verdana"/>
      <family val="2"/>
    </font>
    <font>
      <sz val="11"/>
      <name val="Calibri"/>
      <family val="2"/>
      <scheme val="minor"/>
    </font>
    <font>
      <b/>
      <sz val="16"/>
      <color theme="1"/>
      <name val="Verdana"/>
      <family val="2"/>
    </font>
    <font>
      <b/>
      <sz val="26"/>
      <color theme="0"/>
      <name val="Verdana"/>
      <family val="2"/>
    </font>
    <font>
      <b/>
      <sz val="11"/>
      <color theme="1"/>
      <name val="Calibri"/>
      <family val="2"/>
      <scheme val="minor"/>
    </font>
    <font>
      <b/>
      <sz val="10"/>
      <color theme="1"/>
      <name val="Verdana"/>
      <family val="2"/>
    </font>
    <font>
      <sz val="10"/>
      <color theme="1"/>
      <name val="Verdana"/>
      <family val="2"/>
    </font>
    <font>
      <sz val="14"/>
      <color theme="1"/>
      <name val="Calibri"/>
      <family val="2"/>
    </font>
  </fonts>
  <fills count="20">
    <fill>
      <patternFill patternType="none"/>
    </fill>
    <fill>
      <patternFill patternType="gray125"/>
    </fill>
    <fill>
      <patternFill patternType="solid">
        <fgColor theme="8" tint="0.39997558519241921"/>
        <bgColor indexed="64"/>
      </patternFill>
    </fill>
    <fill>
      <patternFill patternType="solid">
        <fgColor theme="5" tint="0.39997558519241921"/>
        <bgColor indexed="64"/>
      </patternFill>
    </fill>
    <fill>
      <patternFill patternType="solid">
        <fgColor theme="0"/>
        <bgColor indexed="64"/>
      </patternFill>
    </fill>
    <fill>
      <patternFill patternType="solid">
        <fgColor rgb="FF3C86B5"/>
        <bgColor indexed="64"/>
      </patternFill>
    </fill>
    <fill>
      <patternFill patternType="solid">
        <fgColor rgb="FFFFFF00"/>
        <bgColor indexed="64"/>
      </patternFill>
    </fill>
    <fill>
      <patternFill patternType="solid">
        <fgColor theme="3" tint="0.39997558519241921"/>
        <bgColor indexed="64"/>
      </patternFill>
    </fill>
    <fill>
      <patternFill patternType="solid">
        <fgColor rgb="FF92D050"/>
        <bgColor indexed="64"/>
      </patternFill>
    </fill>
    <fill>
      <patternFill patternType="solid">
        <fgColor rgb="FF13476E"/>
        <bgColor indexed="64"/>
      </patternFill>
    </fill>
    <fill>
      <patternFill patternType="solid">
        <fgColor rgb="FF8497B0"/>
        <bgColor indexed="64"/>
      </patternFill>
    </fill>
    <fill>
      <patternFill patternType="solid">
        <fgColor rgb="FFD9D9D9"/>
        <bgColor indexed="64"/>
      </patternFill>
    </fill>
    <fill>
      <patternFill patternType="solid">
        <fgColor rgb="FF767171"/>
        <bgColor indexed="64"/>
      </patternFill>
    </fill>
    <fill>
      <patternFill patternType="solid">
        <fgColor theme="9" tint="0.79998168889431442"/>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948A54"/>
        <bgColor indexed="64"/>
      </patternFill>
    </fill>
    <fill>
      <patternFill patternType="solid">
        <fgColor rgb="FF00B0F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rgb="FF548235"/>
      </left>
      <right style="double">
        <color rgb="FF548235"/>
      </right>
      <top style="double">
        <color rgb="FF548235"/>
      </top>
      <bottom style="double">
        <color rgb="FF548235"/>
      </bottom>
      <diagonal/>
    </border>
    <border>
      <left style="thin">
        <color indexed="64"/>
      </left>
      <right style="thin">
        <color indexed="64"/>
      </right>
      <top/>
      <bottom style="thin">
        <color indexed="64"/>
      </bottom>
      <diagonal/>
    </border>
    <border>
      <left style="double">
        <color rgb="FF3C86B5"/>
      </left>
      <right style="double">
        <color rgb="FF3C86B5"/>
      </right>
      <top style="double">
        <color rgb="FF3C86B5"/>
      </top>
      <bottom style="double">
        <color rgb="FF3C86B5"/>
      </bottom>
      <diagonal/>
    </border>
    <border>
      <left style="double">
        <color rgb="FF13476E"/>
      </left>
      <right style="double">
        <color rgb="FF13476E"/>
      </right>
      <top style="double">
        <color rgb="FF13476E"/>
      </top>
      <bottom style="double">
        <color rgb="FF13476E"/>
      </bottom>
      <diagonal/>
    </border>
    <border>
      <left style="double">
        <color rgb="FF13476E"/>
      </left>
      <right style="double">
        <color rgb="FF13476E"/>
      </right>
      <top/>
      <bottom style="double">
        <color rgb="FF13476E"/>
      </bottom>
      <diagonal/>
    </border>
    <border>
      <left style="double">
        <color rgb="FF13476E"/>
      </left>
      <right/>
      <top style="double">
        <color rgb="FF13476E"/>
      </top>
      <bottom/>
      <diagonal/>
    </border>
    <border>
      <left/>
      <right/>
      <top style="double">
        <color rgb="FF13476E"/>
      </top>
      <bottom/>
      <diagonal/>
    </border>
    <border>
      <left/>
      <right style="double">
        <color rgb="FF13476E"/>
      </right>
      <top style="double">
        <color rgb="FF13476E"/>
      </top>
      <bottom/>
      <diagonal/>
    </border>
    <border>
      <left style="double">
        <color rgb="FF13476E"/>
      </left>
      <right/>
      <top/>
      <bottom/>
      <diagonal/>
    </border>
    <border>
      <left/>
      <right style="double">
        <color rgb="FF13476E"/>
      </right>
      <top/>
      <bottom/>
      <diagonal/>
    </border>
    <border>
      <left style="double">
        <color rgb="FF13476E"/>
      </left>
      <right/>
      <top/>
      <bottom style="double">
        <color rgb="FF13476E"/>
      </bottom>
      <diagonal/>
    </border>
    <border>
      <left/>
      <right/>
      <top/>
      <bottom style="double">
        <color rgb="FF13476E"/>
      </bottom>
      <diagonal/>
    </border>
    <border>
      <left/>
      <right style="double">
        <color rgb="FF13476E"/>
      </right>
      <top/>
      <bottom style="double">
        <color rgb="FF13476E"/>
      </bottom>
      <diagonal/>
    </border>
    <border>
      <left style="double">
        <color rgb="FF13476E"/>
      </left>
      <right style="double">
        <color rgb="FF13476E"/>
      </right>
      <top style="double">
        <color rgb="FF13476E"/>
      </top>
      <bottom/>
      <diagonal/>
    </border>
    <border>
      <left style="double">
        <color rgb="FF13476E"/>
      </left>
      <right/>
      <top style="double">
        <color rgb="FF13476E"/>
      </top>
      <bottom style="double">
        <color rgb="FF13476E"/>
      </bottom>
      <diagonal/>
    </border>
    <border>
      <left/>
      <right/>
      <top style="double">
        <color rgb="FF13476E"/>
      </top>
      <bottom style="double">
        <color rgb="FF13476E"/>
      </bottom>
      <diagonal/>
    </border>
    <border>
      <left/>
      <right style="double">
        <color rgb="FF13476E"/>
      </right>
      <top style="double">
        <color rgb="FF13476E"/>
      </top>
      <bottom style="double">
        <color rgb="FF13476E"/>
      </bottom>
      <diagonal/>
    </border>
  </borders>
  <cellStyleXfs count="5">
    <xf numFmtId="0" fontId="0" fillId="0" borderId="0"/>
    <xf numFmtId="44"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44" fontId="4" fillId="0" borderId="0" applyFont="0" applyFill="0" applyBorder="0" applyAlignment="0" applyProtection="0"/>
  </cellStyleXfs>
  <cellXfs count="179">
    <xf numFmtId="0" fontId="0" fillId="0" borderId="0" xfId="0"/>
    <xf numFmtId="0" fontId="1" fillId="0" borderId="0" xfId="0" applyFont="1"/>
    <xf numFmtId="0" fontId="2" fillId="0" borderId="1" xfId="0" applyFont="1" applyBorder="1" applyAlignment="1">
      <alignment horizontal="center"/>
    </xf>
    <xf numFmtId="0" fontId="1" fillId="0" borderId="1" xfId="0" applyFont="1" applyBorder="1" applyAlignment="1">
      <alignment horizontal="center"/>
    </xf>
    <xf numFmtId="0" fontId="2" fillId="0" borderId="2" xfId="0" applyFont="1" applyBorder="1" applyAlignment="1">
      <alignment horizontal="center"/>
    </xf>
    <xf numFmtId="0" fontId="3" fillId="0" borderId="1" xfId="0" applyFont="1" applyBorder="1" applyAlignment="1">
      <alignment horizontal="justify" vertical="center" wrapText="1"/>
    </xf>
    <xf numFmtId="0" fontId="2" fillId="0" borderId="1" xfId="0" applyFont="1" applyBorder="1" applyAlignment="1">
      <alignment horizontal="center" vertical="center"/>
    </xf>
    <xf numFmtId="0" fontId="1" fillId="0" borderId="1" xfId="0" applyFont="1" applyBorder="1" applyAlignment="1">
      <alignment horizontal="justify" vertical="center"/>
    </xf>
    <xf numFmtId="0" fontId="1" fillId="0" borderId="1" xfId="0" applyFont="1" applyBorder="1" applyAlignment="1">
      <alignment horizontal="justify" vertical="center" wrapText="1"/>
    </xf>
    <xf numFmtId="0" fontId="1" fillId="0" borderId="0" xfId="0" applyFont="1" applyAlignment="1">
      <alignment horizontal="justify" vertical="center"/>
    </xf>
    <xf numFmtId="0" fontId="2" fillId="0" borderId="0" xfId="0" applyFont="1" applyAlignment="1">
      <alignment horizontal="justify" vertical="center" wrapText="1"/>
    </xf>
    <xf numFmtId="0" fontId="1" fillId="0" borderId="1" xfId="0" applyFont="1" applyBorder="1" applyAlignment="1">
      <alignment wrapText="1"/>
    </xf>
    <xf numFmtId="0" fontId="1" fillId="0" borderId="1" xfId="0" applyFont="1" applyBorder="1"/>
    <xf numFmtId="0" fontId="2" fillId="0" borderId="1" xfId="0" applyFont="1" applyBorder="1" applyAlignment="1">
      <alignment horizontal="center" wrapText="1"/>
    </xf>
    <xf numFmtId="0" fontId="3" fillId="0" borderId="2" xfId="0" applyFont="1" applyBorder="1" applyAlignment="1">
      <alignment horizontal="justify" vertical="center" wrapText="1"/>
    </xf>
    <xf numFmtId="0" fontId="3" fillId="0" borderId="4" xfId="0" applyFont="1" applyBorder="1" applyAlignment="1">
      <alignment horizontal="justify" vertical="center" wrapText="1"/>
    </xf>
    <xf numFmtId="0" fontId="1" fillId="0" borderId="3" xfId="0" applyFont="1" applyBorder="1" applyAlignment="1">
      <alignment wrapText="1"/>
    </xf>
    <xf numFmtId="0" fontId="3" fillId="0" borderId="3" xfId="0" applyFont="1" applyBorder="1" applyAlignment="1">
      <alignment horizontal="justify" vertical="center" wrapText="1"/>
    </xf>
    <xf numFmtId="0" fontId="1" fillId="0" borderId="3" xfId="0" applyFont="1" applyBorder="1"/>
    <xf numFmtId="0" fontId="6" fillId="0" borderId="0" xfId="0" applyFont="1"/>
    <xf numFmtId="0" fontId="9" fillId="0" borderId="0" xfId="0" applyFont="1"/>
    <xf numFmtId="0" fontId="9" fillId="0" borderId="0" xfId="0" applyFont="1" applyAlignment="1">
      <alignment horizontal="center"/>
    </xf>
    <xf numFmtId="0" fontId="15" fillId="0" borderId="0" xfId="0" applyFont="1" applyAlignment="1">
      <alignment horizontal="center" vertical="center" wrapText="1"/>
    </xf>
    <xf numFmtId="0" fontId="15" fillId="0" borderId="0" xfId="0" applyFont="1"/>
    <xf numFmtId="44" fontId="15" fillId="0" borderId="0" xfId="1" applyFont="1"/>
    <xf numFmtId="10" fontId="15" fillId="0" borderId="0" xfId="0" applyNumberFormat="1" applyFont="1" applyAlignment="1">
      <alignment horizontal="center" vertical="center" wrapText="1"/>
    </xf>
    <xf numFmtId="0" fontId="15" fillId="4" borderId="0" xfId="0" applyFont="1" applyFill="1" applyAlignment="1">
      <alignment horizontal="center" vertical="center" wrapText="1"/>
    </xf>
    <xf numFmtId="10" fontId="15" fillId="4" borderId="0" xfId="0" applyNumberFormat="1" applyFont="1" applyFill="1" applyAlignment="1">
      <alignment horizontal="center" vertical="center" wrapText="1"/>
    </xf>
    <xf numFmtId="0" fontId="15" fillId="6" borderId="0" xfId="0" applyFont="1" applyFill="1"/>
    <xf numFmtId="0" fontId="15" fillId="7" borderId="0" xfId="0" applyFont="1" applyFill="1"/>
    <xf numFmtId="0" fontId="15" fillId="8" borderId="0" xfId="0" applyFont="1" applyFill="1"/>
    <xf numFmtId="0" fontId="15" fillId="3" borderId="0" xfId="0" applyFont="1" applyFill="1"/>
    <xf numFmtId="0" fontId="15" fillId="2" borderId="0" xfId="0" applyFont="1" applyFill="1"/>
    <xf numFmtId="0" fontId="20" fillId="5" borderId="5" xfId="0" applyFont="1" applyFill="1" applyBorder="1" applyAlignment="1">
      <alignment horizontal="center"/>
    </xf>
    <xf numFmtId="0" fontId="20" fillId="5" borderId="5" xfId="0" applyFont="1" applyFill="1" applyBorder="1" applyAlignment="1">
      <alignment horizontal="center" wrapText="1"/>
    </xf>
    <xf numFmtId="0" fontId="18" fillId="0" borderId="5" xfId="0" applyFont="1" applyBorder="1" applyAlignment="1">
      <alignment horizontal="center" vertical="center" wrapText="1"/>
    </xf>
    <xf numFmtId="9" fontId="18" fillId="0" borderId="5" xfId="0" applyNumberFormat="1" applyFont="1" applyBorder="1" applyAlignment="1">
      <alignment horizontal="center" vertical="center"/>
    </xf>
    <xf numFmtId="9" fontId="18" fillId="0" borderId="5" xfId="3" applyFont="1" applyFill="1" applyBorder="1" applyAlignment="1">
      <alignment horizontal="center" vertical="center"/>
    </xf>
    <xf numFmtId="9" fontId="18" fillId="0" borderId="5" xfId="3" applyFont="1" applyBorder="1" applyAlignment="1">
      <alignment horizontal="center" vertical="center"/>
    </xf>
    <xf numFmtId="0" fontId="20" fillId="5" borderId="5" xfId="0" applyFont="1" applyFill="1" applyBorder="1" applyAlignment="1">
      <alignment horizontal="center" vertical="center"/>
    </xf>
    <xf numFmtId="9" fontId="20" fillId="5" borderId="5" xfId="0" applyNumberFormat="1" applyFont="1" applyFill="1" applyBorder="1" applyAlignment="1">
      <alignment horizontal="center" vertical="center"/>
    </xf>
    <xf numFmtId="0" fontId="15" fillId="0" borderId="0" xfId="0" applyFont="1" applyAlignment="1">
      <alignment horizontal="center"/>
    </xf>
    <xf numFmtId="0" fontId="17" fillId="0" borderId="6" xfId="0" applyFont="1" applyBorder="1" applyAlignment="1">
      <alignment horizontal="center" vertical="center" wrapText="1"/>
    </xf>
    <xf numFmtId="0" fontId="15" fillId="0" borderId="6" xfId="0" applyFont="1" applyBorder="1" applyAlignment="1">
      <alignment horizontal="center" vertical="center" wrapText="1"/>
    </xf>
    <xf numFmtId="10" fontId="15" fillId="0" borderId="6" xfId="0" applyNumberFormat="1" applyFont="1" applyBorder="1" applyAlignment="1">
      <alignment horizontal="center" vertical="center" wrapText="1"/>
    </xf>
    <xf numFmtId="0" fontId="15" fillId="0" borderId="6" xfId="0" applyFont="1" applyBorder="1" applyAlignment="1">
      <alignment horizontal="justify" vertical="center" wrapText="1"/>
    </xf>
    <xf numFmtId="0" fontId="17" fillId="0" borderId="7" xfId="0" applyFont="1" applyBorder="1" applyAlignment="1">
      <alignment horizontal="center" vertical="center" wrapText="1"/>
    </xf>
    <xf numFmtId="0" fontId="15" fillId="0" borderId="7" xfId="0" applyFont="1" applyBorder="1" applyAlignment="1">
      <alignment horizontal="center" vertical="center" wrapText="1"/>
    </xf>
    <xf numFmtId="0" fontId="10" fillId="10" borderId="6" xfId="0" applyFont="1" applyFill="1" applyBorder="1" applyAlignment="1">
      <alignment horizontal="center" vertical="center" wrapText="1"/>
    </xf>
    <xf numFmtId="0" fontId="10" fillId="11" borderId="6" xfId="0" applyFont="1" applyFill="1" applyBorder="1" applyAlignment="1">
      <alignment horizontal="center" vertical="center" wrapText="1"/>
    </xf>
    <xf numFmtId="0" fontId="9" fillId="0" borderId="8" xfId="0" applyFont="1" applyBorder="1"/>
    <xf numFmtId="0" fontId="9" fillId="0" borderId="9" xfId="0" applyFont="1" applyBorder="1"/>
    <xf numFmtId="0" fontId="9" fillId="0" borderId="9" xfId="0" applyFont="1" applyBorder="1" applyAlignment="1">
      <alignment horizontal="center"/>
    </xf>
    <xf numFmtId="0" fontId="9" fillId="0" borderId="10" xfId="0" applyFont="1" applyBorder="1"/>
    <xf numFmtId="0" fontId="9" fillId="0" borderId="11" xfId="0" applyFont="1" applyBorder="1"/>
    <xf numFmtId="0" fontId="9" fillId="0" borderId="12" xfId="0" applyFont="1" applyBorder="1"/>
    <xf numFmtId="0" fontId="8" fillId="0" borderId="0" xfId="0" applyFont="1" applyAlignment="1">
      <alignment horizontal="center"/>
    </xf>
    <xf numFmtId="0" fontId="13" fillId="0" borderId="0" xfId="0" applyFont="1" applyAlignment="1">
      <alignment horizontal="center" vertical="center" wrapText="1"/>
    </xf>
    <xf numFmtId="0" fontId="11" fillId="0" borderId="0" xfId="0" applyFont="1"/>
    <xf numFmtId="0" fontId="15" fillId="0" borderId="0" xfId="0" applyFont="1" applyAlignment="1">
      <alignment vertical="center" wrapText="1"/>
    </xf>
    <xf numFmtId="9" fontId="15" fillId="0" borderId="0" xfId="0" applyNumberFormat="1" applyFont="1" applyAlignment="1">
      <alignment vertical="center" wrapText="1"/>
    </xf>
    <xf numFmtId="0" fontId="7" fillId="0" borderId="0" xfId="0" applyFont="1" applyAlignment="1">
      <alignment horizontal="center" vertical="center" wrapText="1"/>
    </xf>
    <xf numFmtId="0" fontId="9" fillId="0" borderId="13" xfId="0" applyFont="1" applyBorder="1"/>
    <xf numFmtId="0" fontId="9" fillId="0" borderId="14" xfId="0" applyFont="1" applyBorder="1"/>
    <xf numFmtId="0" fontId="9" fillId="0" borderId="14" xfId="0" applyFont="1" applyBorder="1" applyAlignment="1">
      <alignment horizontal="center"/>
    </xf>
    <xf numFmtId="0" fontId="9" fillId="0" borderId="15" xfId="0" applyFont="1" applyBorder="1"/>
    <xf numFmtId="0" fontId="15" fillId="0" borderId="8" xfId="0" applyFont="1" applyBorder="1"/>
    <xf numFmtId="0" fontId="15" fillId="0" borderId="9" xfId="0" applyFont="1" applyBorder="1"/>
    <xf numFmtId="0" fontId="15" fillId="0" borderId="9" xfId="0" applyFont="1" applyBorder="1" applyAlignment="1">
      <alignment horizontal="center"/>
    </xf>
    <xf numFmtId="0" fontId="15" fillId="0" borderId="10" xfId="0" applyFont="1" applyBorder="1"/>
    <xf numFmtId="0" fontId="15" fillId="0" borderId="11" xfId="0" applyFont="1" applyBorder="1"/>
    <xf numFmtId="0" fontId="15" fillId="0" borderId="12" xfId="0" applyFont="1" applyBorder="1"/>
    <xf numFmtId="0" fontId="16" fillId="0" borderId="0" xfId="0" applyFont="1" applyAlignment="1">
      <alignment horizontal="center"/>
    </xf>
    <xf numFmtId="0" fontId="15" fillId="0" borderId="13" xfId="0" applyFont="1" applyBorder="1"/>
    <xf numFmtId="0" fontId="15" fillId="0" borderId="14" xfId="0" applyFont="1" applyBorder="1" applyAlignment="1">
      <alignment horizontal="center" vertical="center" wrapText="1"/>
    </xf>
    <xf numFmtId="10" fontId="15" fillId="0" borderId="14" xfId="0" applyNumberFormat="1" applyFont="1" applyBorder="1" applyAlignment="1">
      <alignment horizontal="center" vertical="center" wrapText="1"/>
    </xf>
    <xf numFmtId="0" fontId="15" fillId="0" borderId="15" xfId="0" applyFont="1" applyBorder="1"/>
    <xf numFmtId="0" fontId="15" fillId="0" borderId="14" xfId="0" applyFont="1" applyBorder="1"/>
    <xf numFmtId="3" fontId="15" fillId="0" borderId="6" xfId="0" applyNumberFormat="1" applyFont="1" applyBorder="1" applyAlignment="1">
      <alignment horizontal="center" vertical="center" wrapText="1"/>
    </xf>
    <xf numFmtId="10" fontId="15" fillId="0" borderId="6" xfId="0" applyNumberFormat="1" applyFont="1" applyBorder="1" applyAlignment="1">
      <alignment horizontal="justify" vertical="center" wrapText="1"/>
    </xf>
    <xf numFmtId="0" fontId="10" fillId="0" borderId="6" xfId="0" applyFont="1" applyBorder="1" applyAlignment="1">
      <alignment horizontal="center" vertical="center" wrapText="1"/>
    </xf>
    <xf numFmtId="0" fontId="0" fillId="0" borderId="0" xfId="0" pivotButton="1"/>
    <xf numFmtId="0" fontId="0" fillId="0" borderId="0" xfId="0" applyAlignment="1">
      <alignment horizontal="left"/>
    </xf>
    <xf numFmtId="0" fontId="7" fillId="11" borderId="16" xfId="0" applyFont="1" applyFill="1" applyBorder="1" applyAlignment="1">
      <alignment horizontal="center" vertical="center" wrapText="1"/>
    </xf>
    <xf numFmtId="0" fontId="7" fillId="10" borderId="16" xfId="0" applyFont="1" applyFill="1" applyBorder="1" applyAlignment="1">
      <alignment horizontal="center" vertical="center" wrapText="1"/>
    </xf>
    <xf numFmtId="0" fontId="0" fillId="0" borderId="0" xfId="0" applyAlignment="1">
      <alignment horizontal="left" indent="1"/>
    </xf>
    <xf numFmtId="0" fontId="6" fillId="0" borderId="8" xfId="0" applyFont="1" applyBorder="1"/>
    <xf numFmtId="0" fontId="6" fillId="0" borderId="9" xfId="0" applyFont="1" applyBorder="1"/>
    <xf numFmtId="0" fontId="0" fillId="0" borderId="9" xfId="0" applyBorder="1"/>
    <xf numFmtId="0" fontId="0" fillId="0" borderId="10" xfId="0" applyBorder="1"/>
    <xf numFmtId="0" fontId="6" fillId="0" borderId="11" xfId="0" applyFont="1" applyBorder="1"/>
    <xf numFmtId="0" fontId="0" fillId="0" borderId="12" xfId="0" applyBorder="1"/>
    <xf numFmtId="0" fontId="19" fillId="0" borderId="0" xfId="0" applyFont="1" applyAlignment="1">
      <alignment horizontal="center" vertical="center"/>
    </xf>
    <xf numFmtId="0" fontId="0" fillId="0" borderId="11" xfId="0" applyBorder="1"/>
    <xf numFmtId="0" fontId="0" fillId="0" borderId="13" xfId="0" applyBorder="1"/>
    <xf numFmtId="0" fontId="0" fillId="0" borderId="14" xfId="0" applyBorder="1"/>
    <xf numFmtId="0" fontId="0" fillId="0" borderId="15" xfId="0" applyBorder="1"/>
    <xf numFmtId="0" fontId="14" fillId="0" borderId="11" xfId="0" applyFont="1" applyBorder="1" applyAlignment="1">
      <alignment horizontal="center" wrapText="1"/>
    </xf>
    <xf numFmtId="0" fontId="17" fillId="0" borderId="11" xfId="0" applyFont="1" applyBorder="1" applyAlignment="1">
      <alignment horizontal="center"/>
    </xf>
    <xf numFmtId="0" fontId="14" fillId="0" borderId="11" xfId="0" applyFont="1" applyBorder="1" applyAlignment="1">
      <alignment horizontal="center"/>
    </xf>
    <xf numFmtId="0" fontId="6" fillId="0" borderId="13" xfId="0" applyFont="1" applyBorder="1" applyAlignment="1">
      <alignment horizontal="center"/>
    </xf>
    <xf numFmtId="0" fontId="6" fillId="0" borderId="8" xfId="0" applyFont="1" applyBorder="1" applyAlignment="1">
      <alignment horizontal="center"/>
    </xf>
    <xf numFmtId="0" fontId="6" fillId="0" borderId="13" xfId="0" applyFont="1" applyBorder="1"/>
    <xf numFmtId="0" fontId="0" fillId="0" borderId="8" xfId="0" applyBorder="1"/>
    <xf numFmtId="0" fontId="6" fillId="0" borderId="6" xfId="0" applyFont="1" applyBorder="1" applyAlignment="1">
      <alignment horizontal="center" vertical="center" wrapText="1"/>
    </xf>
    <xf numFmtId="0" fontId="6" fillId="0" borderId="6" xfId="0" applyFont="1" applyBorder="1" applyAlignment="1">
      <alignment horizontal="justify" vertical="center" wrapText="1"/>
    </xf>
    <xf numFmtId="164" fontId="6" fillId="0" borderId="6" xfId="0" applyNumberFormat="1" applyFont="1" applyBorder="1" applyAlignment="1">
      <alignment horizontal="center" vertical="center"/>
    </xf>
    <xf numFmtId="0" fontId="22"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justify" vertical="center" wrapText="1"/>
    </xf>
    <xf numFmtId="164" fontId="6" fillId="0" borderId="0" xfId="0" applyNumberFormat="1" applyFont="1" applyAlignment="1">
      <alignment horizontal="center" vertical="center"/>
    </xf>
    <xf numFmtId="0" fontId="23" fillId="0" borderId="0" xfId="0" applyFont="1"/>
    <xf numFmtId="0" fontId="6" fillId="0" borderId="0" xfId="0" applyFont="1" applyAlignment="1">
      <alignment horizontal="center" vertical="center"/>
    </xf>
    <xf numFmtId="0" fontId="6" fillId="0" borderId="10" xfId="0" applyFont="1" applyBorder="1"/>
    <xf numFmtId="0" fontId="6" fillId="0" borderId="12" xfId="0" applyFont="1" applyBorder="1"/>
    <xf numFmtId="0" fontId="6" fillId="0" borderId="14" xfId="0" applyFont="1" applyBorder="1"/>
    <xf numFmtId="0" fontId="6" fillId="0" borderId="15" xfId="0" applyFont="1" applyBorder="1"/>
    <xf numFmtId="0" fontId="27" fillId="3" borderId="0" xfId="0" applyFont="1" applyFill="1" applyAlignment="1">
      <alignment horizontal="left"/>
    </xf>
    <xf numFmtId="0" fontId="0" fillId="3" borderId="0" xfId="0" applyFill="1" applyAlignment="1">
      <alignment horizontal="left"/>
    </xf>
    <xf numFmtId="0" fontId="0" fillId="13" borderId="0" xfId="0" applyFill="1" applyAlignment="1">
      <alignment horizontal="left"/>
    </xf>
    <xf numFmtId="9" fontId="15" fillId="0" borderId="6" xfId="0" applyNumberFormat="1" applyFont="1" applyBorder="1" applyAlignment="1">
      <alignment horizontal="center" vertical="center" wrapText="1"/>
    </xf>
    <xf numFmtId="0" fontId="9" fillId="0" borderId="7" xfId="0" applyFont="1" applyBorder="1" applyAlignment="1">
      <alignment horizontal="center" vertical="center" wrapText="1"/>
    </xf>
    <xf numFmtId="0" fontId="17" fillId="0" borderId="7" xfId="0" applyFont="1" applyBorder="1" applyAlignment="1">
      <alignment horizontal="justify" vertical="center" wrapText="1"/>
    </xf>
    <xf numFmtId="0" fontId="9" fillId="0" borderId="6" xfId="0" applyFont="1" applyBorder="1" applyAlignment="1">
      <alignment horizontal="center" vertical="center" wrapText="1"/>
    </xf>
    <xf numFmtId="0" fontId="9" fillId="0" borderId="6" xfId="0" applyFont="1" applyBorder="1" applyAlignment="1">
      <alignment horizontal="justify" vertical="center" wrapText="1"/>
    </xf>
    <xf numFmtId="0" fontId="0" fillId="0" borderId="0" xfId="0" applyAlignment="1">
      <alignment wrapText="1"/>
    </xf>
    <xf numFmtId="10" fontId="9" fillId="0" borderId="6" xfId="0" applyNumberFormat="1" applyFont="1" applyBorder="1" applyAlignment="1">
      <alignment horizontal="center" vertical="center" wrapText="1"/>
    </xf>
    <xf numFmtId="0" fontId="0" fillId="0" borderId="0" xfId="0" applyNumberFormat="1"/>
    <xf numFmtId="0" fontId="30" fillId="0" borderId="0" xfId="0" applyFont="1"/>
    <xf numFmtId="0" fontId="30" fillId="0" borderId="0" xfId="0" applyFont="1" applyAlignment="1">
      <alignment horizontal="left"/>
    </xf>
    <xf numFmtId="0" fontId="0" fillId="0" borderId="0" xfId="0" applyBorder="1"/>
    <xf numFmtId="0" fontId="0" fillId="14" borderId="0" xfId="0" applyFill="1"/>
    <xf numFmtId="0" fontId="0" fillId="14" borderId="0" xfId="0" applyNumberFormat="1" applyFill="1"/>
    <xf numFmtId="0" fontId="0" fillId="0" borderId="0" xfId="0" applyFill="1"/>
    <xf numFmtId="0" fontId="0" fillId="15" borderId="0" xfId="0" applyNumberFormat="1" applyFill="1"/>
    <xf numFmtId="0" fontId="0" fillId="16" borderId="0" xfId="0" applyNumberFormat="1" applyFill="1"/>
    <xf numFmtId="0" fontId="0" fillId="17" borderId="0" xfId="0" applyNumberFormat="1" applyFill="1"/>
    <xf numFmtId="0" fontId="0" fillId="18" borderId="0" xfId="0" applyNumberFormat="1" applyFill="1"/>
    <xf numFmtId="0" fontId="0" fillId="18" borderId="0" xfId="0" applyFill="1"/>
    <xf numFmtId="0" fontId="0" fillId="19" borderId="0" xfId="0" applyFill="1"/>
    <xf numFmtId="0" fontId="0" fillId="16" borderId="0" xfId="0" applyFill="1"/>
    <xf numFmtId="0" fontId="0" fillId="15" borderId="0" xfId="0" applyFill="1"/>
    <xf numFmtId="0" fontId="0" fillId="17" borderId="0" xfId="0" applyFill="1"/>
    <xf numFmtId="0" fontId="7" fillId="0" borderId="6" xfId="0" applyFont="1" applyBorder="1" applyAlignment="1">
      <alignment horizontal="center" vertical="center" wrapText="1"/>
    </xf>
    <xf numFmtId="0" fontId="7" fillId="0" borderId="6" xfId="0" applyFont="1" applyBorder="1" applyAlignment="1">
      <alignment horizontal="center" vertical="center"/>
    </xf>
    <xf numFmtId="0" fontId="7" fillId="4" borderId="6" xfId="0" applyFont="1" applyFill="1" applyBorder="1" applyAlignment="1">
      <alignment horizontal="center" vertical="center"/>
    </xf>
    <xf numFmtId="0" fontId="21" fillId="0" borderId="6" xfId="0" applyFont="1" applyBorder="1" applyAlignment="1">
      <alignment horizontal="center" vertical="center"/>
    </xf>
    <xf numFmtId="0" fontId="8" fillId="9" borderId="0" xfId="0" applyFont="1" applyFill="1" applyAlignment="1">
      <alignment horizontal="center" vertical="center"/>
    </xf>
    <xf numFmtId="0" fontId="21" fillId="4" borderId="6" xfId="0" applyFont="1" applyFill="1" applyBorder="1" applyAlignment="1">
      <alignment horizontal="center" vertical="center"/>
    </xf>
    <xf numFmtId="0" fontId="21" fillId="0" borderId="6" xfId="0" applyFont="1" applyBorder="1" applyAlignment="1">
      <alignment horizontal="center"/>
    </xf>
    <xf numFmtId="0" fontId="29" fillId="9" borderId="0" xfId="0" applyFont="1" applyFill="1" applyAlignment="1">
      <alignment horizontal="center" vertical="center" wrapText="1"/>
    </xf>
    <xf numFmtId="0" fontId="29" fillId="9" borderId="14" xfId="0" applyFont="1" applyFill="1" applyBorder="1" applyAlignment="1">
      <alignment horizontal="center" vertical="center" wrapText="1"/>
    </xf>
    <xf numFmtId="0" fontId="29" fillId="9" borderId="0" xfId="0" applyFont="1" applyFill="1" applyAlignment="1">
      <alignment horizontal="center" vertical="center"/>
    </xf>
    <xf numFmtId="0" fontId="29" fillId="9" borderId="14" xfId="0" applyFont="1" applyFill="1" applyBorder="1" applyAlignment="1">
      <alignment horizontal="center" vertical="center"/>
    </xf>
    <xf numFmtId="0" fontId="20" fillId="5" borderId="5" xfId="0" applyFont="1" applyFill="1" applyBorder="1" applyAlignment="1">
      <alignment horizontal="center"/>
    </xf>
    <xf numFmtId="0" fontId="10" fillId="0" borderId="6" xfId="0" applyFont="1" applyBorder="1" applyAlignment="1">
      <alignment horizontal="center" vertical="center" wrapText="1"/>
    </xf>
    <xf numFmtId="0" fontId="12" fillId="9" borderId="0" xfId="0" applyFont="1" applyFill="1" applyAlignment="1">
      <alignment horizontal="center" vertical="center" wrapText="1"/>
    </xf>
    <xf numFmtId="0" fontId="13" fillId="0" borderId="6" xfId="0" applyFont="1" applyBorder="1" applyAlignment="1">
      <alignment horizontal="center" vertical="center" wrapText="1"/>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12" borderId="0" xfId="0" applyFont="1" applyFill="1" applyAlignment="1">
      <alignment horizontal="center" vertical="center"/>
    </xf>
    <xf numFmtId="0" fontId="12" fillId="12" borderId="0" xfId="0" applyFont="1" applyFill="1" applyAlignment="1">
      <alignment horizontal="center" vertical="center" wrapText="1"/>
    </xf>
    <xf numFmtId="9" fontId="9" fillId="0" borderId="6" xfId="0" applyNumberFormat="1" applyFont="1" applyBorder="1" applyAlignment="1">
      <alignment horizontal="center" vertical="center" wrapText="1"/>
    </xf>
    <xf numFmtId="3" fontId="9" fillId="0" borderId="6" xfId="0" applyNumberFormat="1" applyFont="1" applyBorder="1" applyAlignment="1">
      <alignment horizontal="center" vertical="center" wrapText="1"/>
    </xf>
    <xf numFmtId="1" fontId="9" fillId="0" borderId="6" xfId="0" applyNumberFormat="1" applyFont="1" applyBorder="1" applyAlignment="1">
      <alignment horizontal="center" vertical="center" wrapText="1"/>
    </xf>
    <xf numFmtId="165" fontId="9" fillId="0" borderId="6" xfId="0" applyNumberFormat="1" applyFont="1" applyBorder="1" applyAlignment="1">
      <alignment horizontal="center" vertical="center" wrapText="1"/>
    </xf>
    <xf numFmtId="9" fontId="33" fillId="0" borderId="6" xfId="0" applyNumberFormat="1" applyFont="1" applyBorder="1" applyAlignment="1">
      <alignment horizontal="center" vertical="center" wrapText="1"/>
    </xf>
    <xf numFmtId="0" fontId="9" fillId="0" borderId="17" xfId="0" applyFont="1" applyBorder="1" applyAlignment="1">
      <alignment horizontal="center" vertical="center" wrapText="1"/>
    </xf>
    <xf numFmtId="0" fontId="9" fillId="4" borderId="6" xfId="0" applyFont="1" applyFill="1" applyBorder="1" applyAlignment="1">
      <alignment horizontal="center" vertical="center" wrapText="1"/>
    </xf>
  </cellXfs>
  <cellStyles count="5">
    <cellStyle name="Moneda" xfId="1" builtinId="4"/>
    <cellStyle name="Moneda 2" xfId="2"/>
    <cellStyle name="Moneda 3" xfId="4"/>
    <cellStyle name="Normal" xfId="0" builtinId="0"/>
    <cellStyle name="Porcentaje" xfId="3" builtinId="5"/>
  </cellStyles>
  <dxfs count="30">
    <dxf>
      <fill>
        <patternFill patternType="solid">
          <bgColor theme="8"/>
        </patternFill>
      </fill>
    </dxf>
    <dxf>
      <fill>
        <patternFill>
          <bgColor theme="7"/>
        </patternFill>
      </fill>
    </dxf>
    <dxf>
      <fill>
        <patternFill patternType="solid">
          <bgColor theme="8"/>
        </patternFill>
      </fill>
    </dxf>
    <dxf>
      <fill>
        <patternFill patternType="solid">
          <bgColor theme="8"/>
        </patternFill>
      </fill>
    </dxf>
    <dxf>
      <fill>
        <patternFill patternType="solid">
          <bgColor rgb="FF948A54"/>
        </patternFill>
      </fill>
    </dxf>
    <dxf>
      <fill>
        <patternFill patternType="solid">
          <bgColor rgb="FF948A54"/>
        </patternFill>
      </fill>
    </dxf>
    <dxf>
      <fill>
        <patternFill patternType="solid">
          <bgColor rgb="FF948A54"/>
        </patternFill>
      </fill>
    </dxf>
    <dxf>
      <fill>
        <patternFill patternType="solid">
          <bgColor rgb="FF948A54"/>
        </patternFill>
      </fill>
    </dxf>
    <dxf>
      <fill>
        <patternFill patternType="solid">
          <bgColor rgb="FF948A54"/>
        </patternFill>
      </fill>
    </dxf>
    <dxf>
      <fill>
        <patternFill patternType="solid">
          <bgColor rgb="FF948A54"/>
        </patternFill>
      </fill>
    </dxf>
    <dxf>
      <fill>
        <patternFill patternType="solid">
          <bgColor theme="8"/>
        </patternFill>
      </fill>
    </dxf>
    <dxf>
      <fill>
        <patternFill patternType="solid">
          <bgColor theme="9"/>
        </patternFill>
      </fill>
    </dxf>
    <dxf>
      <fill>
        <patternFill patternType="solid">
          <bgColor theme="7"/>
        </patternFill>
      </fill>
    </dxf>
    <dxf>
      <fill>
        <patternFill patternType="solid">
          <bgColor theme="7"/>
        </patternFill>
      </fill>
    </dxf>
    <dxf>
      <fill>
        <patternFill patternType="solid">
          <bgColor theme="7"/>
        </patternFill>
      </fill>
    </dxf>
    <dxf>
      <fill>
        <patternFill patternType="solid">
          <bgColor theme="9"/>
        </patternFill>
      </fill>
    </dxf>
    <dxf>
      <fill>
        <patternFill patternType="solid">
          <bgColor theme="8"/>
        </patternFill>
      </fill>
    </dxf>
    <dxf>
      <fill>
        <patternFill patternType="solid">
          <bgColor theme="8"/>
        </patternFill>
      </fill>
    </dxf>
    <dxf>
      <fill>
        <patternFill patternType="solid">
          <bgColor rgb="FF00B0F0"/>
        </patternFill>
      </fill>
    </dxf>
    <dxf>
      <fill>
        <patternFill patternType="solid">
          <bgColor rgb="FF948A54"/>
        </patternFill>
      </fill>
    </dxf>
    <dxf>
      <fill>
        <patternFill patternType="solid">
          <bgColor theme="5"/>
        </patternFill>
      </fill>
    </dxf>
    <dxf>
      <fill>
        <patternFill patternType="solid">
          <bgColor theme="5" tint="0.39997558519241921"/>
        </patternFill>
      </fill>
    </dxf>
    <dxf>
      <fill>
        <patternFill patternType="solid">
          <bgColor theme="5" tint="0.39997558519241921"/>
        </patternFill>
      </fill>
    </dxf>
    <dxf>
      <fill>
        <patternFill patternType="solid">
          <bgColor theme="9" tint="0.79998168889431442"/>
        </patternFill>
      </fill>
    </dxf>
    <dxf>
      <fill>
        <patternFill patternType="solid">
          <bgColor theme="9" tint="0.79998168889431442"/>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ont>
        <color auto="1"/>
      </font>
    </dxf>
  </dxfs>
  <tableStyles count="0" defaultTableStyle="TableStyleMedium2" defaultPivotStyle="PivotStyleLight16"/>
  <colors>
    <mruColors>
      <color rgb="FF13476E"/>
      <color rgb="FF948A54"/>
      <color rgb="FF767171"/>
      <color rgb="FFD9D9D9"/>
      <color rgb="FF8497B0"/>
      <color rgb="FF3C86B5"/>
      <color rgb="FF626262"/>
      <color rgb="FF548235"/>
      <color rgb="FFFFFF00"/>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pivotCacheDefinition" Target="pivotCache/pivotCacheDefinition6.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pivotCacheDefinition" Target="pivotCache/pivotCacheDefinition9.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5.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pivotCacheDefinition" Target="pivotCache/pivotCacheDefinition4.xml"/><Relationship Id="rId20" Type="http://schemas.openxmlformats.org/officeDocument/2006/relationships/pivotCacheDefinition" Target="pivotCache/pivotCacheDefinition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pivotCacheDefinition" Target="pivotCache/pivotCacheDefinition3.xml"/><Relationship Id="rId23" Type="http://schemas.openxmlformats.org/officeDocument/2006/relationships/pivotCacheDefinition" Target="pivotCache/pivotCacheDefinition11.xml"/><Relationship Id="rId10" Type="http://schemas.openxmlformats.org/officeDocument/2006/relationships/worksheet" Target="worksheets/sheet10.xml"/><Relationship Id="rId19" Type="http://schemas.openxmlformats.org/officeDocument/2006/relationships/pivotCacheDefinition" Target="pivotCache/pivotCacheDefinition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2.xml"/><Relationship Id="rId22" Type="http://schemas.openxmlformats.org/officeDocument/2006/relationships/pivotCacheDefinition" Target="pivotCache/pivotCacheDefinition10.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3" Type="http://schemas.openxmlformats.org/officeDocument/2006/relationships/image" Target="../media/image2.png"/><Relationship Id="rId7" Type="http://schemas.openxmlformats.org/officeDocument/2006/relationships/image" Target="NULL"/><Relationship Id="rId2" Type="http://schemas.microsoft.com/office/2007/relationships/hdphoto" Target="../media/hdphoto1.wdp"/><Relationship Id="rId1" Type="http://schemas.openxmlformats.org/officeDocument/2006/relationships/image" Target="../media/image1.png"/><Relationship Id="rId4" Type="http://schemas.openxmlformats.org/officeDocument/2006/relationships/image" Target="../media/image3.png"/><Relationship Id="rId9" Type="http://schemas.openxmlformats.org/officeDocument/2006/relationships/image" Target="NULL"/></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1.png"/><Relationship Id="rId1" Type="http://schemas.openxmlformats.org/officeDocument/2006/relationships/image" Target="../media/image5.png"/><Relationship Id="rId5" Type="http://schemas.openxmlformats.org/officeDocument/2006/relationships/image" Target="../media/image6.png"/><Relationship Id="rId4"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9.png"/><Relationship Id="rId5" Type="http://schemas.openxmlformats.org/officeDocument/2006/relationships/image" Target="../media/image8.png"/><Relationship Id="rId4" Type="http://schemas.openxmlformats.org/officeDocument/2006/relationships/image" Target="../media/image7.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22</xdr:col>
      <xdr:colOff>408188</xdr:colOff>
      <xdr:row>42</xdr:row>
      <xdr:rowOff>129652</xdr:rowOff>
    </xdr:from>
    <xdr:to>
      <xdr:col>26</xdr:col>
      <xdr:colOff>124538</xdr:colOff>
      <xdr:row>43</xdr:row>
      <xdr:rowOff>211646</xdr:rowOff>
    </xdr:to>
    <xdr:sp macro="" textlink="">
      <xdr:nvSpPr>
        <xdr:cNvPr id="2" name="Rounded Rectangle 42">
          <a:extLst>
            <a:ext uri="{FF2B5EF4-FFF2-40B4-BE49-F238E27FC236}">
              <a16:creationId xmlns="" xmlns:a16="http://schemas.microsoft.com/office/drawing/2014/main" id="{9747630C-08F4-4181-A421-70F1150BE928}"/>
            </a:ext>
          </a:extLst>
        </xdr:cNvPr>
        <xdr:cNvSpPr/>
      </xdr:nvSpPr>
      <xdr:spPr>
        <a:xfrm rot="5400000">
          <a:off x="19384903" y="6651362"/>
          <a:ext cx="282019"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418771</xdr:colOff>
      <xdr:row>44</xdr:row>
      <xdr:rowOff>113513</xdr:rowOff>
    </xdr:from>
    <xdr:to>
      <xdr:col>26</xdr:col>
      <xdr:colOff>135121</xdr:colOff>
      <xdr:row>46</xdr:row>
      <xdr:rowOff>52632</xdr:rowOff>
    </xdr:to>
    <xdr:sp macro="" textlink="">
      <xdr:nvSpPr>
        <xdr:cNvPr id="3" name="Rounded Rectangle 47">
          <a:extLst>
            <a:ext uri="{FF2B5EF4-FFF2-40B4-BE49-F238E27FC236}">
              <a16:creationId xmlns="" xmlns:a16="http://schemas.microsoft.com/office/drawing/2014/main" id="{8955D515-2F57-4EF7-B6AE-47B8251C2D9F}"/>
            </a:ext>
          </a:extLst>
        </xdr:cNvPr>
        <xdr:cNvSpPr/>
      </xdr:nvSpPr>
      <xdr:spPr>
        <a:xfrm rot="5400000">
          <a:off x="19390724" y="7068610"/>
          <a:ext cx="291544"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18</xdr:col>
      <xdr:colOff>138902</xdr:colOff>
      <xdr:row>7</xdr:row>
      <xdr:rowOff>62177</xdr:rowOff>
    </xdr:from>
    <xdr:to>
      <xdr:col>20</xdr:col>
      <xdr:colOff>594902</xdr:colOff>
      <xdr:row>13</xdr:row>
      <xdr:rowOff>152309</xdr:rowOff>
    </xdr:to>
    <xdr:sp macro="" textlink="">
      <xdr:nvSpPr>
        <xdr:cNvPr id="4" name="Rectangle 3">
          <a:extLst>
            <a:ext uri="{FF2B5EF4-FFF2-40B4-BE49-F238E27FC236}">
              <a16:creationId xmlns="" xmlns:a16="http://schemas.microsoft.com/office/drawing/2014/main" id="{BE393C82-F8A5-415E-A9A2-4DF42ECB7F06}"/>
            </a:ext>
          </a:extLst>
        </xdr:cNvPr>
        <xdr:cNvSpPr/>
      </xdr:nvSpPr>
      <xdr:spPr>
        <a:xfrm>
          <a:off x="13788227" y="1338527"/>
          <a:ext cx="1980000" cy="1185507"/>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430677</xdr:colOff>
      <xdr:row>7</xdr:row>
      <xdr:rowOff>130971</xdr:rowOff>
    </xdr:from>
    <xdr:to>
      <xdr:col>26</xdr:col>
      <xdr:colOff>147027</xdr:colOff>
      <xdr:row>9</xdr:row>
      <xdr:rowOff>22465</xdr:rowOff>
    </xdr:to>
    <xdr:sp macro="" textlink="">
      <xdr:nvSpPr>
        <xdr:cNvPr id="5" name="Rounded Rectangle 42">
          <a:extLst>
            <a:ext uri="{FF2B5EF4-FFF2-40B4-BE49-F238E27FC236}">
              <a16:creationId xmlns="" xmlns:a16="http://schemas.microsoft.com/office/drawing/2014/main" id="{3AB2B76A-1834-4A02-A187-634566FC2E82}"/>
            </a:ext>
          </a:extLst>
        </xdr:cNvPr>
        <xdr:cNvSpPr/>
      </xdr:nvSpPr>
      <xdr:spPr>
        <a:xfrm rot="5400000">
          <a:off x="19407392" y="166156"/>
          <a:ext cx="282019"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430679</xdr:colOff>
      <xdr:row>7</xdr:row>
      <xdr:rowOff>130973</xdr:rowOff>
    </xdr:from>
    <xdr:to>
      <xdr:col>23</xdr:col>
      <xdr:colOff>748679</xdr:colOff>
      <xdr:row>9</xdr:row>
      <xdr:rowOff>22467</xdr:rowOff>
    </xdr:to>
    <xdr:sp macro="" textlink="">
      <xdr:nvSpPr>
        <xdr:cNvPr id="6" name="Rounded Rectangle 44">
          <a:extLst>
            <a:ext uri="{FF2B5EF4-FFF2-40B4-BE49-F238E27FC236}">
              <a16:creationId xmlns="" xmlns:a16="http://schemas.microsoft.com/office/drawing/2014/main" id="{00B0FAB5-0D9C-4442-8EE7-EC05FF6B90C2}"/>
            </a:ext>
          </a:extLst>
        </xdr:cNvPr>
        <xdr:cNvSpPr/>
      </xdr:nvSpPr>
      <xdr:spPr>
        <a:xfrm>
          <a:off x="18166229" y="1407323"/>
          <a:ext cx="1080000" cy="282019"/>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15</a:t>
          </a:r>
        </a:p>
      </xdr:txBody>
    </xdr:sp>
    <xdr:clientData/>
  </xdr:twoCellAnchor>
  <xdr:twoCellAnchor>
    <xdr:from>
      <xdr:col>22</xdr:col>
      <xdr:colOff>441261</xdr:colOff>
      <xdr:row>10</xdr:row>
      <xdr:rowOff>19580</xdr:rowOff>
    </xdr:from>
    <xdr:to>
      <xdr:col>26</xdr:col>
      <xdr:colOff>157611</xdr:colOff>
      <xdr:row>11</xdr:row>
      <xdr:rowOff>77761</xdr:rowOff>
    </xdr:to>
    <xdr:sp macro="" textlink="">
      <xdr:nvSpPr>
        <xdr:cNvPr id="7" name="Rounded Rectangle 47">
          <a:extLst>
            <a:ext uri="{FF2B5EF4-FFF2-40B4-BE49-F238E27FC236}">
              <a16:creationId xmlns="" xmlns:a16="http://schemas.microsoft.com/office/drawing/2014/main" id="{AE7DC769-12FE-4CFD-84D7-D705FACAD352}"/>
            </a:ext>
          </a:extLst>
        </xdr:cNvPr>
        <xdr:cNvSpPr/>
      </xdr:nvSpPr>
      <xdr:spPr>
        <a:xfrm rot="5400000">
          <a:off x="19415595" y="571496"/>
          <a:ext cx="286781"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441259</xdr:colOff>
      <xdr:row>10</xdr:row>
      <xdr:rowOff>19582</xdr:rowOff>
    </xdr:from>
    <xdr:to>
      <xdr:col>23</xdr:col>
      <xdr:colOff>363259</xdr:colOff>
      <xdr:row>11</xdr:row>
      <xdr:rowOff>77763</xdr:rowOff>
    </xdr:to>
    <xdr:sp macro="" textlink="">
      <xdr:nvSpPr>
        <xdr:cNvPr id="8" name="Rounded Rectangle 48">
          <a:extLst>
            <a:ext uri="{FF2B5EF4-FFF2-40B4-BE49-F238E27FC236}">
              <a16:creationId xmlns="" xmlns:a16="http://schemas.microsoft.com/office/drawing/2014/main" id="{1CB858FD-FF1C-49CA-AA46-EB5F2A85EB3F}"/>
            </a:ext>
          </a:extLst>
        </xdr:cNvPr>
        <xdr:cNvSpPr/>
      </xdr:nvSpPr>
      <xdr:spPr>
        <a:xfrm>
          <a:off x="18176809" y="1810282"/>
          <a:ext cx="684000" cy="286781"/>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18</xdr:col>
      <xdr:colOff>128321</xdr:colOff>
      <xdr:row>14</xdr:row>
      <xdr:rowOff>87577</xdr:rowOff>
    </xdr:from>
    <xdr:to>
      <xdr:col>20</xdr:col>
      <xdr:colOff>584321</xdr:colOff>
      <xdr:row>20</xdr:row>
      <xdr:rowOff>142875</xdr:rowOff>
    </xdr:to>
    <xdr:sp macro="" textlink="">
      <xdr:nvSpPr>
        <xdr:cNvPr id="9" name="Rectangle 3">
          <a:extLst>
            <a:ext uri="{FF2B5EF4-FFF2-40B4-BE49-F238E27FC236}">
              <a16:creationId xmlns="" xmlns:a16="http://schemas.microsoft.com/office/drawing/2014/main" id="{E680B459-C76D-4ADE-864B-BF4FF6487913}"/>
            </a:ext>
          </a:extLst>
        </xdr:cNvPr>
        <xdr:cNvSpPr/>
      </xdr:nvSpPr>
      <xdr:spPr>
        <a:xfrm>
          <a:off x="13777646" y="2630752"/>
          <a:ext cx="1980000" cy="1188773"/>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171979</xdr:rowOff>
    </xdr:from>
    <xdr:to>
      <xdr:col>26</xdr:col>
      <xdr:colOff>128011</xdr:colOff>
      <xdr:row>16</xdr:row>
      <xdr:rowOff>27754</xdr:rowOff>
    </xdr:to>
    <xdr:sp macro="" textlink="">
      <xdr:nvSpPr>
        <xdr:cNvPr id="10" name="Rounded Rectangle 54">
          <a:extLst>
            <a:ext uri="{FF2B5EF4-FFF2-40B4-BE49-F238E27FC236}">
              <a16:creationId xmlns="" xmlns:a16="http://schemas.microsoft.com/office/drawing/2014/main" id="{F7F1EDD7-2894-441C-8928-8DDD9CF93EAD}"/>
            </a:ext>
          </a:extLst>
        </xdr:cNvPr>
        <xdr:cNvSpPr/>
      </xdr:nvSpPr>
      <xdr:spPr>
        <a:xfrm rot="5400000">
          <a:off x="19400960" y="1488953"/>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171981</xdr:rowOff>
    </xdr:from>
    <xdr:to>
      <xdr:col>24</xdr:col>
      <xdr:colOff>67209</xdr:colOff>
      <xdr:row>16</xdr:row>
      <xdr:rowOff>27756</xdr:rowOff>
    </xdr:to>
    <xdr:sp macro="" textlink="">
      <xdr:nvSpPr>
        <xdr:cNvPr id="11" name="Rounded Rectangle 55">
          <a:extLst>
            <a:ext uri="{FF2B5EF4-FFF2-40B4-BE49-F238E27FC236}">
              <a16:creationId xmlns="" xmlns:a16="http://schemas.microsoft.com/office/drawing/2014/main" id="{27A4B207-A1C2-483A-B36E-F478498D791D}"/>
            </a:ext>
          </a:extLst>
        </xdr:cNvPr>
        <xdr:cNvSpPr/>
      </xdr:nvSpPr>
      <xdr:spPr>
        <a:xfrm>
          <a:off x="18174759" y="2715156"/>
          <a:ext cx="1152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16</a:t>
          </a:r>
        </a:p>
      </xdr:txBody>
    </xdr:sp>
    <xdr:clientData/>
  </xdr:twoCellAnchor>
  <xdr:twoCellAnchor>
    <xdr:from>
      <xdr:col>22</xdr:col>
      <xdr:colOff>439209</xdr:colOff>
      <xdr:row>17</xdr:row>
      <xdr:rowOff>6351</xdr:rowOff>
    </xdr:from>
    <xdr:to>
      <xdr:col>26</xdr:col>
      <xdr:colOff>128011</xdr:colOff>
      <xdr:row>18</xdr:row>
      <xdr:rowOff>64532</xdr:rowOff>
    </xdr:to>
    <xdr:sp macro="" textlink="">
      <xdr:nvSpPr>
        <xdr:cNvPr id="12" name="Rounded Rectangle 56">
          <a:extLst>
            <a:ext uri="{FF2B5EF4-FFF2-40B4-BE49-F238E27FC236}">
              <a16:creationId xmlns="" xmlns:a16="http://schemas.microsoft.com/office/drawing/2014/main" id="{19EC5CA5-25F9-4F54-8A11-E8DB81D4636E}"/>
            </a:ext>
          </a:extLst>
        </xdr:cNvPr>
        <xdr:cNvSpPr/>
      </xdr:nvSpPr>
      <xdr:spPr>
        <a:xfrm rot="5400000">
          <a:off x="19399769" y="1876966"/>
          <a:ext cx="286781"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439208</xdr:colOff>
      <xdr:row>17</xdr:row>
      <xdr:rowOff>6353</xdr:rowOff>
    </xdr:from>
    <xdr:to>
      <xdr:col>23</xdr:col>
      <xdr:colOff>253208</xdr:colOff>
      <xdr:row>18</xdr:row>
      <xdr:rowOff>64534</xdr:rowOff>
    </xdr:to>
    <xdr:sp macro="" textlink="">
      <xdr:nvSpPr>
        <xdr:cNvPr id="13" name="Rounded Rectangle 57">
          <a:extLst>
            <a:ext uri="{FF2B5EF4-FFF2-40B4-BE49-F238E27FC236}">
              <a16:creationId xmlns="" xmlns:a16="http://schemas.microsoft.com/office/drawing/2014/main" id="{07EC7DEC-F89B-44B7-8A55-5AA840EB3B12}"/>
            </a:ext>
          </a:extLst>
        </xdr:cNvPr>
        <xdr:cNvSpPr/>
      </xdr:nvSpPr>
      <xdr:spPr>
        <a:xfrm>
          <a:off x="18174758" y="3101978"/>
          <a:ext cx="576000" cy="286781"/>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00</a:t>
          </a:r>
        </a:p>
      </xdr:txBody>
    </xdr:sp>
    <xdr:clientData/>
  </xdr:twoCellAnchor>
  <xdr:twoCellAnchor>
    <xdr:from>
      <xdr:col>18</xdr:col>
      <xdr:colOff>116417</xdr:colOff>
      <xdr:row>21</xdr:row>
      <xdr:rowOff>73289</xdr:rowOff>
    </xdr:from>
    <xdr:to>
      <xdr:col>20</xdr:col>
      <xdr:colOff>572417</xdr:colOff>
      <xdr:row>27</xdr:row>
      <xdr:rowOff>127701</xdr:rowOff>
    </xdr:to>
    <xdr:sp macro="" textlink="">
      <xdr:nvSpPr>
        <xdr:cNvPr id="14" name="Rectangle 3">
          <a:extLst>
            <a:ext uri="{FF2B5EF4-FFF2-40B4-BE49-F238E27FC236}">
              <a16:creationId xmlns="" xmlns:a16="http://schemas.microsoft.com/office/drawing/2014/main" id="{321635F9-E3D6-443B-AE4B-AED6AD3801BF}"/>
            </a:ext>
          </a:extLst>
        </xdr:cNvPr>
        <xdr:cNvSpPr/>
      </xdr:nvSpPr>
      <xdr:spPr>
        <a:xfrm>
          <a:off x="13765742" y="3921389"/>
          <a:ext cx="1980000" cy="1187887"/>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21</xdr:row>
      <xdr:rowOff>157697</xdr:rowOff>
    </xdr:from>
    <xdr:to>
      <xdr:col>26</xdr:col>
      <xdr:colOff>178546</xdr:colOff>
      <xdr:row>23</xdr:row>
      <xdr:rowOff>13472</xdr:rowOff>
    </xdr:to>
    <xdr:sp macro="" textlink="">
      <xdr:nvSpPr>
        <xdr:cNvPr id="15" name="Rounded Rectangle 54">
          <a:extLst>
            <a:ext uri="{FF2B5EF4-FFF2-40B4-BE49-F238E27FC236}">
              <a16:creationId xmlns="" xmlns:a16="http://schemas.microsoft.com/office/drawing/2014/main" id="{C7279CAD-FAF1-45A4-8722-F2C69EA8CF8E}"/>
            </a:ext>
          </a:extLst>
        </xdr:cNvPr>
        <xdr:cNvSpPr/>
      </xdr:nvSpPr>
      <xdr:spPr>
        <a:xfrm rot="5400000">
          <a:off x="19451495" y="2779596"/>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489745</xdr:colOff>
      <xdr:row>21</xdr:row>
      <xdr:rowOff>157698</xdr:rowOff>
    </xdr:from>
    <xdr:to>
      <xdr:col>25</xdr:col>
      <xdr:colOff>506677</xdr:colOff>
      <xdr:row>23</xdr:row>
      <xdr:rowOff>13473</xdr:rowOff>
    </xdr:to>
    <xdr:sp macro="" textlink="">
      <xdr:nvSpPr>
        <xdr:cNvPr id="16" name="Rounded Rectangle 55">
          <a:extLst>
            <a:ext uri="{FF2B5EF4-FFF2-40B4-BE49-F238E27FC236}">
              <a16:creationId xmlns="" xmlns:a16="http://schemas.microsoft.com/office/drawing/2014/main" id="{D6046710-0E02-4530-AFA0-0B2455A42725}"/>
            </a:ext>
          </a:extLst>
        </xdr:cNvPr>
        <xdr:cNvSpPr/>
      </xdr:nvSpPr>
      <xdr:spPr>
        <a:xfrm>
          <a:off x="18225295" y="4005798"/>
          <a:ext cx="2302932"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41</a:t>
          </a:r>
        </a:p>
      </xdr:txBody>
    </xdr:sp>
    <xdr:clientData/>
  </xdr:twoCellAnchor>
  <xdr:twoCellAnchor>
    <xdr:from>
      <xdr:col>22</xdr:col>
      <xdr:colOff>489745</xdr:colOff>
      <xdr:row>24</xdr:row>
      <xdr:rowOff>27788</xdr:rowOff>
    </xdr:from>
    <xdr:to>
      <xdr:col>26</xdr:col>
      <xdr:colOff>178547</xdr:colOff>
      <xdr:row>25</xdr:row>
      <xdr:rowOff>85969</xdr:rowOff>
    </xdr:to>
    <xdr:sp macro="" textlink="">
      <xdr:nvSpPr>
        <xdr:cNvPr id="17" name="Rounded Rectangle 56">
          <a:extLst>
            <a:ext uri="{FF2B5EF4-FFF2-40B4-BE49-F238E27FC236}">
              <a16:creationId xmlns="" xmlns:a16="http://schemas.microsoft.com/office/drawing/2014/main" id="{36648553-3B48-46E7-B395-7AC80FB327D7}"/>
            </a:ext>
          </a:extLst>
        </xdr:cNvPr>
        <xdr:cNvSpPr/>
      </xdr:nvSpPr>
      <xdr:spPr>
        <a:xfrm rot="5400000">
          <a:off x="19450305" y="3203328"/>
          <a:ext cx="286781"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24</xdr:row>
      <xdr:rowOff>27790</xdr:rowOff>
    </xdr:from>
    <xdr:to>
      <xdr:col>23</xdr:col>
      <xdr:colOff>303744</xdr:colOff>
      <xdr:row>25</xdr:row>
      <xdr:rowOff>85971</xdr:rowOff>
    </xdr:to>
    <xdr:sp macro="" textlink="">
      <xdr:nvSpPr>
        <xdr:cNvPr id="18" name="Rounded Rectangle 57">
          <a:extLst>
            <a:ext uri="{FF2B5EF4-FFF2-40B4-BE49-F238E27FC236}">
              <a16:creationId xmlns="" xmlns:a16="http://schemas.microsoft.com/office/drawing/2014/main" id="{4E6D08AD-3433-4278-A118-7825EB6394F2}"/>
            </a:ext>
          </a:extLst>
        </xdr:cNvPr>
        <xdr:cNvSpPr/>
      </xdr:nvSpPr>
      <xdr:spPr>
        <a:xfrm>
          <a:off x="18225294" y="4428340"/>
          <a:ext cx="576000" cy="286781"/>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00</a:t>
          </a:r>
        </a:p>
      </xdr:txBody>
    </xdr:sp>
    <xdr:clientData/>
  </xdr:twoCellAnchor>
  <xdr:twoCellAnchor>
    <xdr:from>
      <xdr:col>18</xdr:col>
      <xdr:colOff>130966</xdr:colOff>
      <xdr:row>28</xdr:row>
      <xdr:rowOff>84928</xdr:rowOff>
    </xdr:from>
    <xdr:to>
      <xdr:col>20</xdr:col>
      <xdr:colOff>559593</xdr:colOff>
      <xdr:row>34</xdr:row>
      <xdr:rowOff>139340</xdr:rowOff>
    </xdr:to>
    <xdr:sp macro="" textlink="">
      <xdr:nvSpPr>
        <xdr:cNvPr id="19" name="Rectangle 3">
          <a:extLst>
            <a:ext uri="{FF2B5EF4-FFF2-40B4-BE49-F238E27FC236}">
              <a16:creationId xmlns="" xmlns:a16="http://schemas.microsoft.com/office/drawing/2014/main" id="{2BC983A4-1182-42F0-A453-AE7CE34E1CAA}"/>
            </a:ext>
          </a:extLst>
        </xdr:cNvPr>
        <xdr:cNvSpPr/>
      </xdr:nvSpPr>
      <xdr:spPr>
        <a:xfrm>
          <a:off x="13780291" y="5237953"/>
          <a:ext cx="1952627" cy="1187887"/>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18</xdr:col>
      <xdr:colOff>128321</xdr:colOff>
      <xdr:row>35</xdr:row>
      <xdr:rowOff>72760</xdr:rowOff>
    </xdr:from>
    <xdr:to>
      <xdr:col>20</xdr:col>
      <xdr:colOff>584321</xdr:colOff>
      <xdr:row>41</xdr:row>
      <xdr:rowOff>115266</xdr:rowOff>
    </xdr:to>
    <xdr:sp macro="" textlink="">
      <xdr:nvSpPr>
        <xdr:cNvPr id="20" name="Rectangle 3">
          <a:extLst>
            <a:ext uri="{FF2B5EF4-FFF2-40B4-BE49-F238E27FC236}">
              <a16:creationId xmlns="" xmlns:a16="http://schemas.microsoft.com/office/drawing/2014/main" id="{50D67EE9-8170-455B-B217-C5741A6F0493}"/>
            </a:ext>
          </a:extLst>
        </xdr:cNvPr>
        <xdr:cNvSpPr/>
      </xdr:nvSpPr>
      <xdr:spPr>
        <a:xfrm>
          <a:off x="13777646" y="6530710"/>
          <a:ext cx="1980000" cy="1175981"/>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a:endParaRPr lang="es-CO" sz="1200" b="1" kern="1200">
            <a:solidFill>
              <a:schemeClr val="tx1"/>
            </a:solidFill>
            <a:latin typeface="Verdana" panose="020B0604030504040204" pitchFamily="34" charset="0"/>
            <a:ea typeface="Verdana" panose="020B0604030504040204" pitchFamily="34" charset="0"/>
            <a:cs typeface="+mn-cs"/>
          </a:endParaRPr>
        </a:p>
      </xdr:txBody>
    </xdr:sp>
    <xdr:clientData/>
  </xdr:twoCellAnchor>
  <xdr:twoCellAnchor>
    <xdr:from>
      <xdr:col>22</xdr:col>
      <xdr:colOff>432000</xdr:colOff>
      <xdr:row>35</xdr:row>
      <xdr:rowOff>141558</xdr:rowOff>
    </xdr:from>
    <xdr:to>
      <xdr:col>26</xdr:col>
      <xdr:colOff>148350</xdr:colOff>
      <xdr:row>36</xdr:row>
      <xdr:rowOff>223552</xdr:rowOff>
    </xdr:to>
    <xdr:sp macro="" textlink="">
      <xdr:nvSpPr>
        <xdr:cNvPr id="21" name="Rounded Rectangle 42">
          <a:extLst>
            <a:ext uri="{FF2B5EF4-FFF2-40B4-BE49-F238E27FC236}">
              <a16:creationId xmlns="" xmlns:a16="http://schemas.microsoft.com/office/drawing/2014/main" id="{1B2DF853-399E-4B2F-8E1E-766163397A38}"/>
            </a:ext>
          </a:extLst>
        </xdr:cNvPr>
        <xdr:cNvSpPr/>
      </xdr:nvSpPr>
      <xdr:spPr>
        <a:xfrm rot="5400000">
          <a:off x="19408715" y="5358343"/>
          <a:ext cx="282019"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35</xdr:row>
      <xdr:rowOff>141559</xdr:rowOff>
    </xdr:from>
    <xdr:to>
      <xdr:col>24</xdr:col>
      <xdr:colOff>11906</xdr:colOff>
      <xdr:row>36</xdr:row>
      <xdr:rowOff>223553</xdr:rowOff>
    </xdr:to>
    <xdr:sp macro="" textlink="">
      <xdr:nvSpPr>
        <xdr:cNvPr id="22" name="Rounded Rectangle 44">
          <a:extLst>
            <a:ext uri="{FF2B5EF4-FFF2-40B4-BE49-F238E27FC236}">
              <a16:creationId xmlns="" xmlns:a16="http://schemas.microsoft.com/office/drawing/2014/main" id="{57F74126-9685-4CFC-9F5A-F0A3AB0A7C57}"/>
            </a:ext>
          </a:extLst>
        </xdr:cNvPr>
        <xdr:cNvSpPr/>
      </xdr:nvSpPr>
      <xdr:spPr>
        <a:xfrm>
          <a:off x="18167553" y="6599509"/>
          <a:ext cx="1103903" cy="282019"/>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24</a:t>
          </a:r>
        </a:p>
      </xdr:txBody>
    </xdr:sp>
    <xdr:clientData/>
  </xdr:twoCellAnchor>
  <xdr:twoCellAnchor>
    <xdr:from>
      <xdr:col>22</xdr:col>
      <xdr:colOff>442583</xdr:colOff>
      <xdr:row>38</xdr:row>
      <xdr:rowOff>6357</xdr:rowOff>
    </xdr:from>
    <xdr:to>
      <xdr:col>26</xdr:col>
      <xdr:colOff>158933</xdr:colOff>
      <xdr:row>39</xdr:row>
      <xdr:rowOff>64538</xdr:rowOff>
    </xdr:to>
    <xdr:sp macro="" textlink="">
      <xdr:nvSpPr>
        <xdr:cNvPr id="23" name="Rounded Rectangle 47">
          <a:extLst>
            <a:ext uri="{FF2B5EF4-FFF2-40B4-BE49-F238E27FC236}">
              <a16:creationId xmlns="" xmlns:a16="http://schemas.microsoft.com/office/drawing/2014/main" id="{1FBF80D6-5135-458F-8ACC-6A2413BAC52B}"/>
            </a:ext>
          </a:extLst>
        </xdr:cNvPr>
        <xdr:cNvSpPr/>
      </xdr:nvSpPr>
      <xdr:spPr>
        <a:xfrm rot="5400000">
          <a:off x="19416917" y="5777973"/>
          <a:ext cx="286781"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442582</xdr:colOff>
      <xdr:row>38</xdr:row>
      <xdr:rowOff>6359</xdr:rowOff>
    </xdr:from>
    <xdr:to>
      <xdr:col>23</xdr:col>
      <xdr:colOff>465382</xdr:colOff>
      <xdr:row>39</xdr:row>
      <xdr:rowOff>64540</xdr:rowOff>
    </xdr:to>
    <xdr:sp macro="" textlink="">
      <xdr:nvSpPr>
        <xdr:cNvPr id="24" name="Rounded Rectangle 48">
          <a:extLst>
            <a:ext uri="{FF2B5EF4-FFF2-40B4-BE49-F238E27FC236}">
              <a16:creationId xmlns="" xmlns:a16="http://schemas.microsoft.com/office/drawing/2014/main" id="{1BB2A68D-6CD7-477A-933C-1F0C8A7E7E08}"/>
            </a:ext>
          </a:extLst>
        </xdr:cNvPr>
        <xdr:cNvSpPr/>
      </xdr:nvSpPr>
      <xdr:spPr>
        <a:xfrm>
          <a:off x="18178132" y="7016759"/>
          <a:ext cx="784800" cy="286781"/>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03</a:t>
          </a:r>
        </a:p>
      </xdr:txBody>
    </xdr:sp>
    <xdr:clientData/>
  </xdr:twoCellAnchor>
  <xdr:twoCellAnchor>
    <xdr:from>
      <xdr:col>22</xdr:col>
      <xdr:colOff>441525</xdr:colOff>
      <xdr:row>28</xdr:row>
      <xdr:rowOff>174897</xdr:rowOff>
    </xdr:from>
    <xdr:to>
      <xdr:col>26</xdr:col>
      <xdr:colOff>157875</xdr:colOff>
      <xdr:row>30</xdr:row>
      <xdr:rowOff>30672</xdr:rowOff>
    </xdr:to>
    <xdr:sp macro="" textlink="">
      <xdr:nvSpPr>
        <xdr:cNvPr id="25" name="Rounded Rectangle 42">
          <a:extLst>
            <a:ext uri="{FF2B5EF4-FFF2-40B4-BE49-F238E27FC236}">
              <a16:creationId xmlns="" xmlns:a16="http://schemas.microsoft.com/office/drawing/2014/main" id="{8DB58C84-5A4F-4BE7-B372-F1FEC4BE928D}"/>
            </a:ext>
          </a:extLst>
        </xdr:cNvPr>
        <xdr:cNvSpPr/>
      </xdr:nvSpPr>
      <xdr:spPr>
        <a:xfrm rot="5400000">
          <a:off x="19417050" y="4087947"/>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441527</xdr:colOff>
      <xdr:row>28</xdr:row>
      <xdr:rowOff>174898</xdr:rowOff>
    </xdr:from>
    <xdr:to>
      <xdr:col>24</xdr:col>
      <xdr:colOff>105527</xdr:colOff>
      <xdr:row>30</xdr:row>
      <xdr:rowOff>30673</xdr:rowOff>
    </xdr:to>
    <xdr:sp macro="" textlink="">
      <xdr:nvSpPr>
        <xdr:cNvPr id="26" name="Rounded Rectangle 44">
          <a:extLst>
            <a:ext uri="{FF2B5EF4-FFF2-40B4-BE49-F238E27FC236}">
              <a16:creationId xmlns="" xmlns:a16="http://schemas.microsoft.com/office/drawing/2014/main" id="{3DCE1986-55F9-4E65-B742-E35F49279895}"/>
            </a:ext>
          </a:extLst>
        </xdr:cNvPr>
        <xdr:cNvSpPr/>
      </xdr:nvSpPr>
      <xdr:spPr>
        <a:xfrm>
          <a:off x="18177077" y="5327923"/>
          <a:ext cx="1188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16</a:t>
          </a:r>
        </a:p>
      </xdr:txBody>
    </xdr:sp>
    <xdr:clientData/>
  </xdr:twoCellAnchor>
  <xdr:twoCellAnchor>
    <xdr:from>
      <xdr:col>22</xdr:col>
      <xdr:colOff>452108</xdr:colOff>
      <xdr:row>31</xdr:row>
      <xdr:rowOff>39695</xdr:rowOff>
    </xdr:from>
    <xdr:to>
      <xdr:col>26</xdr:col>
      <xdr:colOff>168458</xdr:colOff>
      <xdr:row>32</xdr:row>
      <xdr:rowOff>97877</xdr:rowOff>
    </xdr:to>
    <xdr:sp macro="" textlink="">
      <xdr:nvSpPr>
        <xdr:cNvPr id="27" name="Rounded Rectangle 47">
          <a:extLst>
            <a:ext uri="{FF2B5EF4-FFF2-40B4-BE49-F238E27FC236}">
              <a16:creationId xmlns="" xmlns:a16="http://schemas.microsoft.com/office/drawing/2014/main" id="{C8EAF1D8-14EA-4DE6-9DA5-0C02545CEDB9}"/>
            </a:ext>
          </a:extLst>
        </xdr:cNvPr>
        <xdr:cNvSpPr/>
      </xdr:nvSpPr>
      <xdr:spPr>
        <a:xfrm rot="5400000">
          <a:off x="19426442" y="4506386"/>
          <a:ext cx="286782"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452107</xdr:colOff>
      <xdr:row>31</xdr:row>
      <xdr:rowOff>39697</xdr:rowOff>
    </xdr:from>
    <xdr:to>
      <xdr:col>23</xdr:col>
      <xdr:colOff>410107</xdr:colOff>
      <xdr:row>32</xdr:row>
      <xdr:rowOff>97879</xdr:rowOff>
    </xdr:to>
    <xdr:sp macro="" textlink="">
      <xdr:nvSpPr>
        <xdr:cNvPr id="28" name="Rounded Rectangle 48">
          <a:extLst>
            <a:ext uri="{FF2B5EF4-FFF2-40B4-BE49-F238E27FC236}">
              <a16:creationId xmlns="" xmlns:a16="http://schemas.microsoft.com/office/drawing/2014/main" id="{6D41AE2A-ADF1-48E2-8BAD-17B34B9B4A26}"/>
            </a:ext>
          </a:extLst>
        </xdr:cNvPr>
        <xdr:cNvSpPr/>
      </xdr:nvSpPr>
      <xdr:spPr>
        <a:xfrm>
          <a:off x="18187657" y="5745172"/>
          <a:ext cx="720000" cy="286782"/>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02</a:t>
          </a:r>
        </a:p>
      </xdr:txBody>
    </xdr:sp>
    <xdr:clientData/>
  </xdr:twoCellAnchor>
  <xdr:twoCellAnchor>
    <xdr:from>
      <xdr:col>18</xdr:col>
      <xdr:colOff>128321</xdr:colOff>
      <xdr:row>42</xdr:row>
      <xdr:rowOff>108480</xdr:rowOff>
    </xdr:from>
    <xdr:to>
      <xdr:col>20</xdr:col>
      <xdr:colOff>584321</xdr:colOff>
      <xdr:row>48</xdr:row>
      <xdr:rowOff>162893</xdr:rowOff>
    </xdr:to>
    <xdr:sp macro="" textlink="">
      <xdr:nvSpPr>
        <xdr:cNvPr id="29" name="Rectangle 3">
          <a:extLst>
            <a:ext uri="{FF2B5EF4-FFF2-40B4-BE49-F238E27FC236}">
              <a16:creationId xmlns="" xmlns:a16="http://schemas.microsoft.com/office/drawing/2014/main" id="{14BE3022-D950-48E0-A670-98633C665183}"/>
            </a:ext>
          </a:extLst>
        </xdr:cNvPr>
        <xdr:cNvSpPr/>
      </xdr:nvSpPr>
      <xdr:spPr>
        <a:xfrm>
          <a:off x="13777646" y="7871355"/>
          <a:ext cx="1980000" cy="1187888"/>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42</xdr:row>
      <xdr:rowOff>141559</xdr:rowOff>
    </xdr:from>
    <xdr:to>
      <xdr:col>24</xdr:col>
      <xdr:colOff>11906</xdr:colOff>
      <xdr:row>43</xdr:row>
      <xdr:rowOff>223553</xdr:rowOff>
    </xdr:to>
    <xdr:sp macro="" textlink="">
      <xdr:nvSpPr>
        <xdr:cNvPr id="30" name="Rounded Rectangle 44">
          <a:extLst>
            <a:ext uri="{FF2B5EF4-FFF2-40B4-BE49-F238E27FC236}">
              <a16:creationId xmlns="" xmlns:a16="http://schemas.microsoft.com/office/drawing/2014/main" id="{41AE2B45-62AD-4A0E-943C-7111560164EE}"/>
            </a:ext>
          </a:extLst>
        </xdr:cNvPr>
        <xdr:cNvSpPr/>
      </xdr:nvSpPr>
      <xdr:spPr>
        <a:xfrm>
          <a:off x="18167553" y="7904434"/>
          <a:ext cx="1103903" cy="282019"/>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06</a:t>
          </a:r>
        </a:p>
      </xdr:txBody>
    </xdr:sp>
    <xdr:clientData/>
  </xdr:twoCellAnchor>
  <xdr:twoCellAnchor>
    <xdr:from>
      <xdr:col>22</xdr:col>
      <xdr:colOff>442583</xdr:colOff>
      <xdr:row>45</xdr:row>
      <xdr:rowOff>6359</xdr:rowOff>
    </xdr:from>
    <xdr:to>
      <xdr:col>23</xdr:col>
      <xdr:colOff>356714</xdr:colOff>
      <xdr:row>46</xdr:row>
      <xdr:rowOff>64540</xdr:rowOff>
    </xdr:to>
    <xdr:sp macro="" textlink="">
      <xdr:nvSpPr>
        <xdr:cNvPr id="31" name="Rounded Rectangle 48">
          <a:extLst>
            <a:ext uri="{FF2B5EF4-FFF2-40B4-BE49-F238E27FC236}">
              <a16:creationId xmlns="" xmlns:a16="http://schemas.microsoft.com/office/drawing/2014/main" id="{5BA48E9B-4DA2-4AA0-A577-BD9FDD89A586}"/>
            </a:ext>
          </a:extLst>
        </xdr:cNvPr>
        <xdr:cNvSpPr/>
      </xdr:nvSpPr>
      <xdr:spPr>
        <a:xfrm>
          <a:off x="18178133" y="8321684"/>
          <a:ext cx="676131" cy="286781"/>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19</xdr:col>
      <xdr:colOff>130969</xdr:colOff>
      <xdr:row>31</xdr:row>
      <xdr:rowOff>178594</xdr:rowOff>
    </xdr:from>
    <xdr:to>
      <xdr:col>19</xdr:col>
      <xdr:colOff>603233</xdr:colOff>
      <xdr:row>34</xdr:row>
      <xdr:rowOff>59806</xdr:rowOff>
    </xdr:to>
    <xdr:grpSp>
      <xdr:nvGrpSpPr>
        <xdr:cNvPr id="32" name="Group 41">
          <a:extLst>
            <a:ext uri="{FF2B5EF4-FFF2-40B4-BE49-F238E27FC236}">
              <a16:creationId xmlns="" xmlns:a16="http://schemas.microsoft.com/office/drawing/2014/main" id="{98265C19-FC75-4F46-8E12-4EE80B16A952}"/>
            </a:ext>
          </a:extLst>
        </xdr:cNvPr>
        <xdr:cNvGrpSpPr/>
      </xdr:nvGrpSpPr>
      <xdr:grpSpPr>
        <a:xfrm>
          <a:off x="14554540" y="5907201"/>
          <a:ext cx="472264" cy="466319"/>
          <a:chOff x="5719763" y="3041650"/>
          <a:chExt cx="749300" cy="777875"/>
        </a:xfrm>
        <a:solidFill>
          <a:srgbClr val="13476E"/>
        </a:solidFill>
      </xdr:grpSpPr>
      <xdr:sp macro="" textlink="">
        <xdr:nvSpPr>
          <xdr:cNvPr id="33" name="Oval 5">
            <a:extLst>
              <a:ext uri="{FF2B5EF4-FFF2-40B4-BE49-F238E27FC236}">
                <a16:creationId xmlns="" xmlns:a16="http://schemas.microsoft.com/office/drawing/2014/main" id="{C5AE5180-657F-8155-01F9-6ADF789BEB1A}"/>
              </a:ext>
            </a:extLst>
          </xdr:cNvPr>
          <xdr:cNvSpPr>
            <a:spLocks noChangeArrowheads="1"/>
          </xdr:cNvSpPr>
        </xdr:nvSpPr>
        <xdr:spPr bwMode="auto">
          <a:xfrm>
            <a:off x="6035675" y="3368675"/>
            <a:ext cx="120650" cy="1206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4" name="Oval 6">
            <a:extLst>
              <a:ext uri="{FF2B5EF4-FFF2-40B4-BE49-F238E27FC236}">
                <a16:creationId xmlns="" xmlns:a16="http://schemas.microsoft.com/office/drawing/2014/main" id="{061421DF-E3E2-9517-A129-7438F01EB83D}"/>
              </a:ext>
            </a:extLst>
          </xdr:cNvPr>
          <xdr:cNvSpPr>
            <a:spLocks noChangeArrowheads="1"/>
          </xdr:cNvSpPr>
        </xdr:nvSpPr>
        <xdr:spPr bwMode="auto">
          <a:xfrm>
            <a:off x="6281738" y="3186113"/>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 name="Oval 7">
            <a:extLst>
              <a:ext uri="{FF2B5EF4-FFF2-40B4-BE49-F238E27FC236}">
                <a16:creationId xmlns="" xmlns:a16="http://schemas.microsoft.com/office/drawing/2014/main" id="{A12AAC5A-F50B-5C2D-7F23-D2B412F70E3A}"/>
              </a:ext>
            </a:extLst>
          </xdr:cNvPr>
          <xdr:cNvSpPr>
            <a:spLocks noChangeArrowheads="1"/>
          </xdr:cNvSpPr>
        </xdr:nvSpPr>
        <xdr:spPr bwMode="auto">
          <a:xfrm>
            <a:off x="5730875" y="3319463"/>
            <a:ext cx="84138" cy="825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6" name="Freeform 8">
            <a:extLst>
              <a:ext uri="{FF2B5EF4-FFF2-40B4-BE49-F238E27FC236}">
                <a16:creationId xmlns="" xmlns:a16="http://schemas.microsoft.com/office/drawing/2014/main" id="{5B838284-BF2F-CAD8-D2A8-49C1F190E6BF}"/>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7" name="Oval 9">
            <a:extLst>
              <a:ext uri="{FF2B5EF4-FFF2-40B4-BE49-F238E27FC236}">
                <a16:creationId xmlns="" xmlns:a16="http://schemas.microsoft.com/office/drawing/2014/main" id="{8FC2B761-661D-4000-0322-3C0928D2AD3F}"/>
              </a:ext>
            </a:extLst>
          </xdr:cNvPr>
          <xdr:cNvSpPr>
            <a:spLocks noChangeArrowheads="1"/>
          </xdr:cNvSpPr>
        </xdr:nvSpPr>
        <xdr:spPr bwMode="auto">
          <a:xfrm>
            <a:off x="6142038" y="3683000"/>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grpSp>
    <xdr:clientData/>
  </xdr:twoCellAnchor>
  <xdr:oneCellAnchor>
    <xdr:from>
      <xdr:col>18</xdr:col>
      <xdr:colOff>357188</xdr:colOff>
      <xdr:row>28</xdr:row>
      <xdr:rowOff>107154</xdr:rowOff>
    </xdr:from>
    <xdr:ext cx="1500187" cy="606705"/>
    <xdr:sp macro="" textlink="">
      <xdr:nvSpPr>
        <xdr:cNvPr id="38" name="CuadroTexto 37">
          <a:extLst>
            <a:ext uri="{FF2B5EF4-FFF2-40B4-BE49-F238E27FC236}">
              <a16:creationId xmlns="" xmlns:a16="http://schemas.microsoft.com/office/drawing/2014/main" id="{F8FB89F4-C702-40ED-9313-44D6082A0438}"/>
            </a:ext>
          </a:extLst>
        </xdr:cNvPr>
        <xdr:cNvSpPr txBox="1"/>
      </xdr:nvSpPr>
      <xdr:spPr>
        <a:xfrm>
          <a:off x="14006513" y="5260179"/>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marL="0" marR="0" indent="0" algn="ctr" defTabSz="914400" eaLnBrk="1" fontAlgn="auto" latinLnBrk="0" hangingPunct="1">
            <a:lnSpc>
              <a:spcPct val="100000"/>
            </a:lnSpc>
            <a:spcBef>
              <a:spcPts val="0"/>
            </a:spcBef>
            <a:spcAft>
              <a:spcPts val="0"/>
            </a:spcAft>
            <a:buClrTx/>
            <a:buSzTx/>
            <a:buFontTx/>
            <a:buNone/>
            <a:tabLst/>
            <a:defRPr/>
          </a:pPr>
          <a:r>
            <a:rPr lang="es-CO" sz="1100" b="1">
              <a:solidFill>
                <a:schemeClr val="tx1"/>
              </a:solidFill>
              <a:effectLst/>
              <a:latin typeface="Verdana" panose="020B0604030504040204" pitchFamily="34" charset="0"/>
              <a:ea typeface="Verdana" panose="020B0604030504040204" pitchFamily="34" charset="0"/>
              <a:cs typeface="+mn-cs"/>
            </a:rPr>
            <a:t>Subdirección Docencia e Investigación</a:t>
          </a:r>
          <a:endParaRPr lang="es-CO">
            <a:effectLst/>
            <a:latin typeface="Verdana" panose="020B0604030504040204" pitchFamily="34" charset="0"/>
            <a:ea typeface="Verdana" panose="020B0604030504040204" pitchFamily="34" charset="0"/>
          </a:endParaRPr>
        </a:p>
      </xdr:txBody>
    </xdr:sp>
    <xdr:clientData/>
  </xdr:oneCellAnchor>
  <xdr:oneCellAnchor>
    <xdr:from>
      <xdr:col>18</xdr:col>
      <xdr:colOff>357187</xdr:colOff>
      <xdr:row>35</xdr:row>
      <xdr:rowOff>162416</xdr:rowOff>
    </xdr:from>
    <xdr:ext cx="1500187" cy="444289"/>
    <xdr:sp macro="" textlink="">
      <xdr:nvSpPr>
        <xdr:cNvPr id="39" name="CuadroTexto 38">
          <a:extLst>
            <a:ext uri="{FF2B5EF4-FFF2-40B4-BE49-F238E27FC236}">
              <a16:creationId xmlns="" xmlns:a16="http://schemas.microsoft.com/office/drawing/2014/main" id="{4C47A0DE-C14D-4078-838E-81B262795BF3}"/>
            </a:ext>
          </a:extLst>
        </xdr:cNvPr>
        <xdr:cNvSpPr txBox="1"/>
      </xdr:nvSpPr>
      <xdr:spPr>
        <a:xfrm>
          <a:off x="14006512" y="6620366"/>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a:t>
          </a:r>
          <a:r>
            <a:rPr lang="es-CO" sz="1100" b="1">
              <a:solidFill>
                <a:schemeClr val="tx1"/>
              </a:solidFill>
              <a:effectLst/>
              <a:latin typeface="+mn-lt"/>
              <a:ea typeface="+mn-ea"/>
              <a:cs typeface="+mn-cs"/>
            </a:rPr>
            <a:t> </a:t>
          </a:r>
          <a:r>
            <a:rPr lang="es-CO" sz="1100" b="1">
              <a:solidFill>
                <a:schemeClr val="tx1"/>
              </a:solidFill>
              <a:effectLst/>
              <a:latin typeface="Verdana" panose="020B0604030504040204" pitchFamily="34" charset="0"/>
              <a:ea typeface="Verdana" panose="020B0604030504040204" pitchFamily="34" charset="0"/>
              <a:cs typeface="+mn-cs"/>
            </a:rPr>
            <a:t>Administrativa</a:t>
          </a:r>
        </a:p>
      </xdr:txBody>
    </xdr:sp>
    <xdr:clientData/>
  </xdr:oneCellAnchor>
  <xdr:twoCellAnchor>
    <xdr:from>
      <xdr:col>19</xdr:col>
      <xdr:colOff>35718</xdr:colOff>
      <xdr:row>10</xdr:row>
      <xdr:rowOff>107156</xdr:rowOff>
    </xdr:from>
    <xdr:to>
      <xdr:col>19</xdr:col>
      <xdr:colOff>606096</xdr:colOff>
      <xdr:row>13</xdr:row>
      <xdr:rowOff>54852</xdr:rowOff>
    </xdr:to>
    <xdr:sp macro="" textlink="">
      <xdr:nvSpPr>
        <xdr:cNvPr id="40" name="Freeform 126">
          <a:extLst>
            <a:ext uri="{FF2B5EF4-FFF2-40B4-BE49-F238E27FC236}">
              <a16:creationId xmlns="" xmlns:a16="http://schemas.microsoft.com/office/drawing/2014/main" id="{0F88426E-B60D-4757-900F-D78B3A943028}"/>
            </a:ext>
          </a:extLst>
        </xdr:cNvPr>
        <xdr:cNvSpPr>
          <a:spLocks noEditPoints="1"/>
        </xdr:cNvSpPr>
      </xdr:nvSpPr>
      <xdr:spPr bwMode="auto">
        <a:xfrm>
          <a:off x="14447043" y="1897856"/>
          <a:ext cx="570378" cy="528721"/>
        </a:xfrm>
        <a:custGeom>
          <a:avLst/>
          <a:gdLst>
            <a:gd name="T0" fmla="*/ 703 w 703"/>
            <a:gd name="T1" fmla="*/ 393 h 711"/>
            <a:gd name="T2" fmla="*/ 696 w 703"/>
            <a:gd name="T3" fmla="*/ 325 h 711"/>
            <a:gd name="T4" fmla="*/ 596 w 703"/>
            <a:gd name="T5" fmla="*/ 218 h 711"/>
            <a:gd name="T6" fmla="*/ 555 w 703"/>
            <a:gd name="T7" fmla="*/ 158 h 711"/>
            <a:gd name="T8" fmla="*/ 555 w 703"/>
            <a:gd name="T9" fmla="*/ 246 h 711"/>
            <a:gd name="T10" fmla="*/ 644 w 703"/>
            <a:gd name="T11" fmla="*/ 325 h 711"/>
            <a:gd name="T12" fmla="*/ 420 w 703"/>
            <a:gd name="T13" fmla="*/ 257 h 711"/>
            <a:gd name="T14" fmla="*/ 400 w 703"/>
            <a:gd name="T15" fmla="*/ 206 h 711"/>
            <a:gd name="T16" fmla="*/ 355 w 703"/>
            <a:gd name="T17" fmla="*/ 0 h 711"/>
            <a:gd name="T18" fmla="*/ 305 w 703"/>
            <a:gd name="T19" fmla="*/ 202 h 711"/>
            <a:gd name="T20" fmla="*/ 285 w 703"/>
            <a:gd name="T21" fmla="*/ 257 h 711"/>
            <a:gd name="T22" fmla="*/ 7 w 703"/>
            <a:gd name="T23" fmla="*/ 325 h 711"/>
            <a:gd name="T24" fmla="*/ 0 w 703"/>
            <a:gd name="T25" fmla="*/ 393 h 711"/>
            <a:gd name="T26" fmla="*/ 0 w 703"/>
            <a:gd name="T27" fmla="*/ 395 h 711"/>
            <a:gd name="T28" fmla="*/ 1 w 703"/>
            <a:gd name="T29" fmla="*/ 397 h 711"/>
            <a:gd name="T30" fmla="*/ 68 w 703"/>
            <a:gd name="T31" fmla="*/ 518 h 711"/>
            <a:gd name="T32" fmla="*/ 142 w 703"/>
            <a:gd name="T33" fmla="*/ 704 h 711"/>
            <a:gd name="T34" fmla="*/ 156 w 703"/>
            <a:gd name="T35" fmla="*/ 704 h 711"/>
            <a:gd name="T36" fmla="*/ 548 w 703"/>
            <a:gd name="T37" fmla="*/ 454 h 711"/>
            <a:gd name="T38" fmla="*/ 555 w 703"/>
            <a:gd name="T39" fmla="*/ 711 h 711"/>
            <a:gd name="T40" fmla="*/ 562 w 703"/>
            <a:gd name="T41" fmla="*/ 518 h 711"/>
            <a:gd name="T42" fmla="*/ 642 w 703"/>
            <a:gd name="T43" fmla="*/ 515 h 711"/>
            <a:gd name="T44" fmla="*/ 702 w 703"/>
            <a:gd name="T45" fmla="*/ 396 h 711"/>
            <a:gd name="T46" fmla="*/ 703 w 703"/>
            <a:gd name="T47" fmla="*/ 395 h 711"/>
            <a:gd name="T48" fmla="*/ 525 w 703"/>
            <a:gd name="T49" fmla="*/ 202 h 711"/>
            <a:gd name="T50" fmla="*/ 585 w 703"/>
            <a:gd name="T51" fmla="*/ 202 h 711"/>
            <a:gd name="T52" fmla="*/ 275 w 703"/>
            <a:gd name="T53" fmla="*/ 106 h 711"/>
            <a:gd name="T54" fmla="*/ 435 w 703"/>
            <a:gd name="T55" fmla="*/ 106 h 711"/>
            <a:gd name="T56" fmla="*/ 389 w 703"/>
            <a:gd name="T57" fmla="*/ 197 h 711"/>
            <a:gd name="T58" fmla="*/ 275 w 703"/>
            <a:gd name="T59" fmla="*/ 106 h 711"/>
            <a:gd name="T60" fmla="*/ 318 w 703"/>
            <a:gd name="T61" fmla="*/ 258 h 711"/>
            <a:gd name="T62" fmla="*/ 355 w 703"/>
            <a:gd name="T63" fmla="*/ 220 h 711"/>
            <a:gd name="T64" fmla="*/ 387 w 703"/>
            <a:gd name="T65" fmla="*/ 258 h 711"/>
            <a:gd name="T66" fmla="*/ 523 w 703"/>
            <a:gd name="T67" fmla="*/ 325 h 711"/>
            <a:gd name="T68" fmla="*/ 288 w 703"/>
            <a:gd name="T69" fmla="*/ 271 h 711"/>
            <a:gd name="T70" fmla="*/ 689 w 703"/>
            <a:gd name="T71" fmla="*/ 339 h 711"/>
            <a:gd name="T72" fmla="*/ 14 w 703"/>
            <a:gd name="T73" fmla="*/ 386 h 711"/>
            <a:gd name="T74" fmla="*/ 631 w 703"/>
            <a:gd name="T75" fmla="*/ 504 h 711"/>
            <a:gd name="T76" fmla="*/ 562 w 703"/>
            <a:gd name="T77" fmla="*/ 447 h 711"/>
            <a:gd name="T78" fmla="*/ 149 w 703"/>
            <a:gd name="T79" fmla="*/ 440 h 711"/>
            <a:gd name="T80" fmla="*/ 142 w 703"/>
            <a:gd name="T81" fmla="*/ 504 h 711"/>
            <a:gd name="T82" fmla="*/ 19 w 703"/>
            <a:gd name="T83" fmla="*/ 400 h 711"/>
            <a:gd name="T84" fmla="*/ 631 w 703"/>
            <a:gd name="T85" fmla="*/ 504 h 71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Lst>
          <a:rect l="0" t="0" r="r" b="b"/>
          <a:pathLst>
            <a:path w="703" h="711">
              <a:moveTo>
                <a:pt x="703" y="395"/>
              </a:moveTo>
              <a:cubicBezTo>
                <a:pt x="703" y="394"/>
                <a:pt x="703" y="394"/>
                <a:pt x="703" y="393"/>
              </a:cubicBezTo>
              <a:cubicBezTo>
                <a:pt x="703" y="332"/>
                <a:pt x="703" y="332"/>
                <a:pt x="703" y="332"/>
              </a:cubicBezTo>
              <a:cubicBezTo>
                <a:pt x="703" y="328"/>
                <a:pt x="700" y="325"/>
                <a:pt x="696" y="325"/>
              </a:cubicBezTo>
              <a:cubicBezTo>
                <a:pt x="658" y="325"/>
                <a:pt x="658" y="325"/>
                <a:pt x="658" y="325"/>
              </a:cubicBezTo>
              <a:cubicBezTo>
                <a:pt x="656" y="274"/>
                <a:pt x="626" y="232"/>
                <a:pt x="596" y="218"/>
              </a:cubicBezTo>
              <a:cubicBezTo>
                <a:pt x="598" y="213"/>
                <a:pt x="599" y="208"/>
                <a:pt x="599" y="202"/>
              </a:cubicBezTo>
              <a:cubicBezTo>
                <a:pt x="599" y="178"/>
                <a:pt x="579" y="158"/>
                <a:pt x="555" y="158"/>
              </a:cubicBezTo>
              <a:cubicBezTo>
                <a:pt x="530" y="158"/>
                <a:pt x="511" y="178"/>
                <a:pt x="511" y="202"/>
              </a:cubicBezTo>
              <a:cubicBezTo>
                <a:pt x="511" y="226"/>
                <a:pt x="530" y="246"/>
                <a:pt x="555" y="246"/>
              </a:cubicBezTo>
              <a:cubicBezTo>
                <a:pt x="568" y="246"/>
                <a:pt x="580" y="240"/>
                <a:pt x="589" y="230"/>
              </a:cubicBezTo>
              <a:cubicBezTo>
                <a:pt x="616" y="242"/>
                <a:pt x="642" y="278"/>
                <a:pt x="644" y="325"/>
              </a:cubicBezTo>
              <a:cubicBezTo>
                <a:pt x="537" y="325"/>
                <a:pt x="537" y="325"/>
                <a:pt x="537" y="325"/>
              </a:cubicBezTo>
              <a:cubicBezTo>
                <a:pt x="524" y="276"/>
                <a:pt x="457" y="264"/>
                <a:pt x="420" y="257"/>
              </a:cubicBezTo>
              <a:cubicBezTo>
                <a:pt x="413" y="256"/>
                <a:pt x="404" y="254"/>
                <a:pt x="400" y="253"/>
              </a:cubicBezTo>
              <a:cubicBezTo>
                <a:pt x="399" y="244"/>
                <a:pt x="400" y="222"/>
                <a:pt x="400" y="206"/>
              </a:cubicBezTo>
              <a:cubicBezTo>
                <a:pt x="430" y="187"/>
                <a:pt x="449" y="149"/>
                <a:pt x="449" y="106"/>
              </a:cubicBezTo>
              <a:cubicBezTo>
                <a:pt x="449" y="45"/>
                <a:pt x="409" y="0"/>
                <a:pt x="355" y="0"/>
              </a:cubicBezTo>
              <a:cubicBezTo>
                <a:pt x="302" y="0"/>
                <a:pt x="261" y="45"/>
                <a:pt x="261" y="106"/>
              </a:cubicBezTo>
              <a:cubicBezTo>
                <a:pt x="261" y="147"/>
                <a:pt x="279" y="182"/>
                <a:pt x="305" y="202"/>
              </a:cubicBezTo>
              <a:cubicBezTo>
                <a:pt x="306" y="218"/>
                <a:pt x="306" y="243"/>
                <a:pt x="305" y="253"/>
              </a:cubicBezTo>
              <a:cubicBezTo>
                <a:pt x="301" y="254"/>
                <a:pt x="293" y="256"/>
                <a:pt x="285" y="257"/>
              </a:cubicBezTo>
              <a:cubicBezTo>
                <a:pt x="248" y="264"/>
                <a:pt x="182" y="276"/>
                <a:pt x="168" y="325"/>
              </a:cubicBezTo>
              <a:cubicBezTo>
                <a:pt x="7" y="325"/>
                <a:pt x="7" y="325"/>
                <a:pt x="7" y="325"/>
              </a:cubicBezTo>
              <a:cubicBezTo>
                <a:pt x="3" y="325"/>
                <a:pt x="0" y="328"/>
                <a:pt x="0" y="332"/>
              </a:cubicBezTo>
              <a:cubicBezTo>
                <a:pt x="0" y="393"/>
                <a:pt x="0" y="393"/>
                <a:pt x="0" y="393"/>
              </a:cubicBezTo>
              <a:cubicBezTo>
                <a:pt x="0" y="394"/>
                <a:pt x="0" y="394"/>
                <a:pt x="0" y="395"/>
              </a:cubicBezTo>
              <a:cubicBezTo>
                <a:pt x="0" y="395"/>
                <a:pt x="0" y="395"/>
                <a:pt x="0" y="395"/>
              </a:cubicBezTo>
              <a:cubicBezTo>
                <a:pt x="1" y="396"/>
                <a:pt x="1" y="396"/>
                <a:pt x="1" y="396"/>
              </a:cubicBezTo>
              <a:cubicBezTo>
                <a:pt x="1" y="397"/>
                <a:pt x="1" y="397"/>
                <a:pt x="1" y="397"/>
              </a:cubicBezTo>
              <a:cubicBezTo>
                <a:pt x="62" y="515"/>
                <a:pt x="62" y="515"/>
                <a:pt x="62" y="515"/>
              </a:cubicBezTo>
              <a:cubicBezTo>
                <a:pt x="63" y="517"/>
                <a:pt x="65" y="518"/>
                <a:pt x="68" y="518"/>
              </a:cubicBezTo>
              <a:cubicBezTo>
                <a:pt x="142" y="518"/>
                <a:pt x="142" y="518"/>
                <a:pt x="142" y="518"/>
              </a:cubicBezTo>
              <a:cubicBezTo>
                <a:pt x="142" y="704"/>
                <a:pt x="142" y="704"/>
                <a:pt x="142" y="704"/>
              </a:cubicBezTo>
              <a:cubicBezTo>
                <a:pt x="142" y="708"/>
                <a:pt x="145" y="711"/>
                <a:pt x="149" y="711"/>
              </a:cubicBezTo>
              <a:cubicBezTo>
                <a:pt x="153" y="711"/>
                <a:pt x="156" y="708"/>
                <a:pt x="156" y="704"/>
              </a:cubicBezTo>
              <a:cubicBezTo>
                <a:pt x="156" y="454"/>
                <a:pt x="156" y="454"/>
                <a:pt x="156" y="454"/>
              </a:cubicBezTo>
              <a:cubicBezTo>
                <a:pt x="548" y="454"/>
                <a:pt x="548" y="454"/>
                <a:pt x="548" y="454"/>
              </a:cubicBezTo>
              <a:cubicBezTo>
                <a:pt x="548" y="704"/>
                <a:pt x="548" y="704"/>
                <a:pt x="548" y="704"/>
              </a:cubicBezTo>
              <a:cubicBezTo>
                <a:pt x="548" y="708"/>
                <a:pt x="551" y="711"/>
                <a:pt x="555" y="711"/>
              </a:cubicBezTo>
              <a:cubicBezTo>
                <a:pt x="559" y="711"/>
                <a:pt x="562" y="708"/>
                <a:pt x="562" y="704"/>
              </a:cubicBezTo>
              <a:cubicBezTo>
                <a:pt x="562" y="518"/>
                <a:pt x="562" y="518"/>
                <a:pt x="562" y="518"/>
              </a:cubicBezTo>
              <a:cubicBezTo>
                <a:pt x="635" y="518"/>
                <a:pt x="635" y="518"/>
                <a:pt x="635" y="518"/>
              </a:cubicBezTo>
              <a:cubicBezTo>
                <a:pt x="638" y="518"/>
                <a:pt x="640" y="517"/>
                <a:pt x="642" y="515"/>
              </a:cubicBezTo>
              <a:cubicBezTo>
                <a:pt x="702" y="397"/>
                <a:pt x="702" y="397"/>
                <a:pt x="702" y="397"/>
              </a:cubicBezTo>
              <a:cubicBezTo>
                <a:pt x="702" y="397"/>
                <a:pt x="702" y="397"/>
                <a:pt x="702" y="396"/>
              </a:cubicBezTo>
              <a:cubicBezTo>
                <a:pt x="703" y="396"/>
                <a:pt x="703" y="396"/>
                <a:pt x="703" y="395"/>
              </a:cubicBezTo>
              <a:cubicBezTo>
                <a:pt x="703" y="395"/>
                <a:pt x="703" y="395"/>
                <a:pt x="703" y="395"/>
              </a:cubicBezTo>
              <a:close/>
              <a:moveTo>
                <a:pt x="555" y="232"/>
              </a:moveTo>
              <a:cubicBezTo>
                <a:pt x="538" y="232"/>
                <a:pt x="525" y="218"/>
                <a:pt x="525" y="202"/>
              </a:cubicBezTo>
              <a:cubicBezTo>
                <a:pt x="525" y="185"/>
                <a:pt x="538" y="172"/>
                <a:pt x="555" y="172"/>
              </a:cubicBezTo>
              <a:cubicBezTo>
                <a:pt x="571" y="172"/>
                <a:pt x="585" y="185"/>
                <a:pt x="585" y="202"/>
              </a:cubicBezTo>
              <a:cubicBezTo>
                <a:pt x="585" y="218"/>
                <a:pt x="571" y="232"/>
                <a:pt x="555" y="232"/>
              </a:cubicBezTo>
              <a:close/>
              <a:moveTo>
                <a:pt x="275" y="106"/>
              </a:moveTo>
              <a:cubicBezTo>
                <a:pt x="275" y="53"/>
                <a:pt x="310" y="14"/>
                <a:pt x="355" y="14"/>
              </a:cubicBezTo>
              <a:cubicBezTo>
                <a:pt x="401" y="14"/>
                <a:pt x="435" y="53"/>
                <a:pt x="435" y="106"/>
              </a:cubicBezTo>
              <a:cubicBezTo>
                <a:pt x="435" y="145"/>
                <a:pt x="418" y="179"/>
                <a:pt x="392" y="195"/>
              </a:cubicBezTo>
              <a:cubicBezTo>
                <a:pt x="390" y="195"/>
                <a:pt x="389" y="196"/>
                <a:pt x="389" y="197"/>
              </a:cubicBezTo>
              <a:cubicBezTo>
                <a:pt x="378" y="203"/>
                <a:pt x="367" y="206"/>
                <a:pt x="355" y="206"/>
              </a:cubicBezTo>
              <a:cubicBezTo>
                <a:pt x="311" y="206"/>
                <a:pt x="275" y="161"/>
                <a:pt x="275" y="106"/>
              </a:cubicBezTo>
              <a:close/>
              <a:moveTo>
                <a:pt x="288" y="271"/>
              </a:moveTo>
              <a:cubicBezTo>
                <a:pt x="308" y="267"/>
                <a:pt x="317" y="266"/>
                <a:pt x="318" y="258"/>
              </a:cubicBezTo>
              <a:cubicBezTo>
                <a:pt x="320" y="250"/>
                <a:pt x="320" y="226"/>
                <a:pt x="319" y="211"/>
              </a:cubicBezTo>
              <a:cubicBezTo>
                <a:pt x="330" y="217"/>
                <a:pt x="342" y="220"/>
                <a:pt x="355" y="220"/>
              </a:cubicBezTo>
              <a:cubicBezTo>
                <a:pt x="366" y="220"/>
                <a:pt x="376" y="218"/>
                <a:pt x="386" y="214"/>
              </a:cubicBezTo>
              <a:cubicBezTo>
                <a:pt x="386" y="228"/>
                <a:pt x="385" y="251"/>
                <a:pt x="387" y="258"/>
              </a:cubicBezTo>
              <a:cubicBezTo>
                <a:pt x="389" y="266"/>
                <a:pt x="397" y="267"/>
                <a:pt x="418" y="271"/>
              </a:cubicBezTo>
              <a:cubicBezTo>
                <a:pt x="452" y="277"/>
                <a:pt x="509" y="288"/>
                <a:pt x="523" y="325"/>
              </a:cubicBezTo>
              <a:cubicBezTo>
                <a:pt x="183" y="325"/>
                <a:pt x="183" y="325"/>
                <a:pt x="183" y="325"/>
              </a:cubicBezTo>
              <a:cubicBezTo>
                <a:pt x="197" y="288"/>
                <a:pt x="253" y="277"/>
                <a:pt x="288" y="271"/>
              </a:cubicBezTo>
              <a:close/>
              <a:moveTo>
                <a:pt x="14" y="339"/>
              </a:moveTo>
              <a:cubicBezTo>
                <a:pt x="689" y="339"/>
                <a:pt x="689" y="339"/>
                <a:pt x="689" y="339"/>
              </a:cubicBezTo>
              <a:cubicBezTo>
                <a:pt x="689" y="386"/>
                <a:pt x="689" y="386"/>
                <a:pt x="689" y="386"/>
              </a:cubicBezTo>
              <a:cubicBezTo>
                <a:pt x="14" y="386"/>
                <a:pt x="14" y="386"/>
                <a:pt x="14" y="386"/>
              </a:cubicBezTo>
              <a:lnTo>
                <a:pt x="14" y="339"/>
              </a:lnTo>
              <a:close/>
              <a:moveTo>
                <a:pt x="631" y="504"/>
              </a:moveTo>
              <a:cubicBezTo>
                <a:pt x="562" y="504"/>
                <a:pt x="562" y="504"/>
                <a:pt x="562" y="504"/>
              </a:cubicBezTo>
              <a:cubicBezTo>
                <a:pt x="562" y="447"/>
                <a:pt x="562" y="447"/>
                <a:pt x="562" y="447"/>
              </a:cubicBezTo>
              <a:cubicBezTo>
                <a:pt x="562" y="443"/>
                <a:pt x="559" y="440"/>
                <a:pt x="555" y="440"/>
              </a:cubicBezTo>
              <a:cubicBezTo>
                <a:pt x="149" y="440"/>
                <a:pt x="149" y="440"/>
                <a:pt x="149" y="440"/>
              </a:cubicBezTo>
              <a:cubicBezTo>
                <a:pt x="145" y="440"/>
                <a:pt x="142" y="443"/>
                <a:pt x="142" y="447"/>
              </a:cubicBezTo>
              <a:cubicBezTo>
                <a:pt x="142" y="504"/>
                <a:pt x="142" y="504"/>
                <a:pt x="142" y="504"/>
              </a:cubicBezTo>
              <a:cubicBezTo>
                <a:pt x="72" y="504"/>
                <a:pt x="72" y="504"/>
                <a:pt x="72" y="504"/>
              </a:cubicBezTo>
              <a:cubicBezTo>
                <a:pt x="19" y="400"/>
                <a:pt x="19" y="400"/>
                <a:pt x="19" y="400"/>
              </a:cubicBezTo>
              <a:cubicBezTo>
                <a:pt x="685" y="400"/>
                <a:pt x="685" y="400"/>
                <a:pt x="685" y="400"/>
              </a:cubicBezTo>
              <a:lnTo>
                <a:pt x="631" y="504"/>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n-US"/>
          </a:defPPr>
          <a:lvl1pPr marL="0" algn="l" defTabSz="1219170" rtl="0" eaLnBrk="1" latinLnBrk="0" hangingPunct="1">
            <a:defRPr sz="2400" kern="1200">
              <a:solidFill>
                <a:schemeClr val="tx1"/>
              </a:solidFill>
              <a:latin typeface="+mn-lt"/>
              <a:ea typeface="+mn-ea"/>
              <a:cs typeface="+mn-cs"/>
            </a:defRPr>
          </a:lvl1pPr>
          <a:lvl2pPr marL="609585" algn="l" defTabSz="1219170" rtl="0" eaLnBrk="1" latinLnBrk="0" hangingPunct="1">
            <a:defRPr sz="2400" kern="1200">
              <a:solidFill>
                <a:schemeClr val="tx1"/>
              </a:solidFill>
              <a:latin typeface="+mn-lt"/>
              <a:ea typeface="+mn-ea"/>
              <a:cs typeface="+mn-cs"/>
            </a:defRPr>
          </a:lvl2pPr>
          <a:lvl3pPr marL="1219170" algn="l" defTabSz="1219170" rtl="0" eaLnBrk="1" latinLnBrk="0" hangingPunct="1">
            <a:defRPr sz="2400" kern="1200">
              <a:solidFill>
                <a:schemeClr val="tx1"/>
              </a:solidFill>
              <a:latin typeface="+mn-lt"/>
              <a:ea typeface="+mn-ea"/>
              <a:cs typeface="+mn-cs"/>
            </a:defRPr>
          </a:lvl3pPr>
          <a:lvl4pPr marL="1828754" algn="l" defTabSz="1219170" rtl="0" eaLnBrk="1" latinLnBrk="0" hangingPunct="1">
            <a:defRPr sz="2400" kern="1200">
              <a:solidFill>
                <a:schemeClr val="tx1"/>
              </a:solidFill>
              <a:latin typeface="+mn-lt"/>
              <a:ea typeface="+mn-ea"/>
              <a:cs typeface="+mn-cs"/>
            </a:defRPr>
          </a:lvl4pPr>
          <a:lvl5pPr marL="2438339" algn="l" defTabSz="1219170" rtl="0" eaLnBrk="1" latinLnBrk="0" hangingPunct="1">
            <a:defRPr sz="2400" kern="1200">
              <a:solidFill>
                <a:schemeClr val="tx1"/>
              </a:solidFill>
              <a:latin typeface="+mn-lt"/>
              <a:ea typeface="+mn-ea"/>
              <a:cs typeface="+mn-cs"/>
            </a:defRPr>
          </a:lvl5pPr>
          <a:lvl6pPr marL="3047924" algn="l" defTabSz="1219170" rtl="0" eaLnBrk="1" latinLnBrk="0" hangingPunct="1">
            <a:defRPr sz="2400" kern="1200">
              <a:solidFill>
                <a:schemeClr val="tx1"/>
              </a:solidFill>
              <a:latin typeface="+mn-lt"/>
              <a:ea typeface="+mn-ea"/>
              <a:cs typeface="+mn-cs"/>
            </a:defRPr>
          </a:lvl6pPr>
          <a:lvl7pPr marL="3657509" algn="l" defTabSz="1219170" rtl="0" eaLnBrk="1" latinLnBrk="0" hangingPunct="1">
            <a:defRPr sz="2400" kern="1200">
              <a:solidFill>
                <a:schemeClr val="tx1"/>
              </a:solidFill>
              <a:latin typeface="+mn-lt"/>
              <a:ea typeface="+mn-ea"/>
              <a:cs typeface="+mn-cs"/>
            </a:defRPr>
          </a:lvl7pPr>
          <a:lvl8pPr marL="4267093" algn="l" defTabSz="1219170" rtl="0" eaLnBrk="1" latinLnBrk="0" hangingPunct="1">
            <a:defRPr sz="2400" kern="1200">
              <a:solidFill>
                <a:schemeClr val="tx1"/>
              </a:solidFill>
              <a:latin typeface="+mn-lt"/>
              <a:ea typeface="+mn-ea"/>
              <a:cs typeface="+mn-cs"/>
            </a:defRPr>
          </a:lvl8pPr>
          <a:lvl9pPr marL="4876678" algn="l" defTabSz="1219170" rtl="0" eaLnBrk="1" latinLnBrk="0" hangingPunct="1">
            <a:defRPr sz="2400" kern="1200">
              <a:solidFill>
                <a:schemeClr val="tx1"/>
              </a:solidFill>
              <a:latin typeface="+mn-lt"/>
              <a:ea typeface="+mn-ea"/>
              <a:cs typeface="+mn-cs"/>
            </a:defRPr>
          </a:lvl9pPr>
        </a:lstStyle>
        <a:p>
          <a:endParaRPr lang="en-US"/>
        </a:p>
      </xdr:txBody>
    </xdr:sp>
    <xdr:clientData/>
  </xdr:twoCellAnchor>
  <xdr:oneCellAnchor>
    <xdr:from>
      <xdr:col>18</xdr:col>
      <xdr:colOff>321469</xdr:colOff>
      <xdr:row>7</xdr:row>
      <xdr:rowOff>142874</xdr:rowOff>
    </xdr:from>
    <xdr:ext cx="1500187" cy="444289"/>
    <xdr:sp macro="" textlink="">
      <xdr:nvSpPr>
        <xdr:cNvPr id="41" name="CuadroTexto 40">
          <a:extLst>
            <a:ext uri="{FF2B5EF4-FFF2-40B4-BE49-F238E27FC236}">
              <a16:creationId xmlns="" xmlns:a16="http://schemas.microsoft.com/office/drawing/2014/main" id="{547C6FFE-1B92-442E-BB8D-2487883F47CD}"/>
            </a:ext>
          </a:extLst>
        </xdr:cNvPr>
        <xdr:cNvSpPr txBox="1"/>
      </xdr:nvSpPr>
      <xdr:spPr>
        <a:xfrm>
          <a:off x="13970794" y="1419224"/>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Dirección General</a:t>
          </a:r>
        </a:p>
      </xdr:txBody>
    </xdr:sp>
    <xdr:clientData/>
  </xdr:oneCellAnchor>
  <xdr:oneCellAnchor>
    <xdr:from>
      <xdr:col>18</xdr:col>
      <xdr:colOff>333375</xdr:colOff>
      <xdr:row>14</xdr:row>
      <xdr:rowOff>130968</xdr:rowOff>
    </xdr:from>
    <xdr:ext cx="1500187" cy="444289"/>
    <xdr:sp macro="" textlink="">
      <xdr:nvSpPr>
        <xdr:cNvPr id="42" name="CuadroTexto 41">
          <a:extLst>
            <a:ext uri="{FF2B5EF4-FFF2-40B4-BE49-F238E27FC236}">
              <a16:creationId xmlns="" xmlns:a16="http://schemas.microsoft.com/office/drawing/2014/main" id="{807FA824-44C7-484A-BBBA-B2617E2F596C}"/>
            </a:ext>
          </a:extLst>
        </xdr:cNvPr>
        <xdr:cNvSpPr txBox="1"/>
      </xdr:nvSpPr>
      <xdr:spPr>
        <a:xfrm>
          <a:off x="13982700" y="2674143"/>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Médica</a:t>
          </a:r>
        </a:p>
      </xdr:txBody>
    </xdr:sp>
    <xdr:clientData/>
  </xdr:oneCellAnchor>
  <xdr:oneCellAnchor>
    <xdr:from>
      <xdr:col>18</xdr:col>
      <xdr:colOff>321468</xdr:colOff>
      <xdr:row>21</xdr:row>
      <xdr:rowOff>51897</xdr:rowOff>
    </xdr:from>
    <xdr:ext cx="1500187" cy="606705"/>
    <xdr:sp macro="" textlink="">
      <xdr:nvSpPr>
        <xdr:cNvPr id="43" name="CuadroTexto 42">
          <a:extLst>
            <a:ext uri="{FF2B5EF4-FFF2-40B4-BE49-F238E27FC236}">
              <a16:creationId xmlns="" xmlns:a16="http://schemas.microsoft.com/office/drawing/2014/main" id="{C6C36ECB-60FE-4FE4-9FAC-7C10B1F6917D}"/>
            </a:ext>
          </a:extLst>
        </xdr:cNvPr>
        <xdr:cNvSpPr txBox="1"/>
      </xdr:nvSpPr>
      <xdr:spPr>
        <a:xfrm>
          <a:off x="13970793" y="3899997"/>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Servicios Ambulatorios</a:t>
          </a:r>
        </a:p>
      </xdr:txBody>
    </xdr:sp>
    <xdr:clientData/>
  </xdr:oneCellAnchor>
  <xdr:oneCellAnchor>
    <xdr:from>
      <xdr:col>18</xdr:col>
      <xdr:colOff>345281</xdr:colOff>
      <xdr:row>42</xdr:row>
      <xdr:rowOff>178593</xdr:rowOff>
    </xdr:from>
    <xdr:ext cx="1500187" cy="444289"/>
    <xdr:sp macro="" textlink="">
      <xdr:nvSpPr>
        <xdr:cNvPr id="44" name="CuadroTexto 43">
          <a:extLst>
            <a:ext uri="{FF2B5EF4-FFF2-40B4-BE49-F238E27FC236}">
              <a16:creationId xmlns="" xmlns:a16="http://schemas.microsoft.com/office/drawing/2014/main" id="{2A8764CA-59C5-49A4-9613-AD6F19D05120}"/>
            </a:ext>
          </a:extLst>
        </xdr:cNvPr>
        <xdr:cNvSpPr txBox="1"/>
      </xdr:nvSpPr>
      <xdr:spPr>
        <a:xfrm>
          <a:off x="13994606" y="7941468"/>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Finanzas</a:t>
          </a:r>
        </a:p>
      </xdr:txBody>
    </xdr:sp>
    <xdr:clientData/>
  </xdr:oneCellAnchor>
  <xdr:twoCellAnchor>
    <xdr:from>
      <xdr:col>19</xdr:col>
      <xdr:colOff>71438</xdr:colOff>
      <xdr:row>45</xdr:row>
      <xdr:rowOff>142875</xdr:rowOff>
    </xdr:from>
    <xdr:to>
      <xdr:col>19</xdr:col>
      <xdr:colOff>610050</xdr:colOff>
      <xdr:row>48</xdr:row>
      <xdr:rowOff>14725</xdr:rowOff>
    </xdr:to>
    <xdr:grpSp>
      <xdr:nvGrpSpPr>
        <xdr:cNvPr id="45" name="Group 32">
          <a:extLst>
            <a:ext uri="{FF2B5EF4-FFF2-40B4-BE49-F238E27FC236}">
              <a16:creationId xmlns="" xmlns:a16="http://schemas.microsoft.com/office/drawing/2014/main" id="{8C139790-0D46-4404-A657-6D763D765142}"/>
            </a:ext>
          </a:extLst>
        </xdr:cNvPr>
        <xdr:cNvGrpSpPr/>
      </xdr:nvGrpSpPr>
      <xdr:grpSpPr>
        <a:xfrm>
          <a:off x="14495009" y="8511268"/>
          <a:ext cx="538612" cy="456957"/>
          <a:chOff x="4054476" y="2609851"/>
          <a:chExt cx="239713" cy="219075"/>
        </a:xfrm>
        <a:solidFill>
          <a:srgbClr val="626262"/>
        </a:solidFill>
      </xdr:grpSpPr>
      <xdr:sp macro="" textlink="">
        <xdr:nvSpPr>
          <xdr:cNvPr id="46" name="Rectangle 160">
            <a:extLst>
              <a:ext uri="{FF2B5EF4-FFF2-40B4-BE49-F238E27FC236}">
                <a16:creationId xmlns="" xmlns:a16="http://schemas.microsoft.com/office/drawing/2014/main" id="{96D55964-D9FD-ACEF-2D86-9A2308B0F4B4}"/>
              </a:ext>
            </a:extLst>
          </xdr:cNvPr>
          <xdr:cNvSpPr>
            <a:spLocks noChangeArrowheads="1"/>
          </xdr:cNvSpPr>
        </xdr:nvSpPr>
        <xdr:spPr bwMode="auto">
          <a:xfrm>
            <a:off x="4070351" y="2782888"/>
            <a:ext cx="44450" cy="46038"/>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47" name="Rectangle 161">
            <a:extLst>
              <a:ext uri="{FF2B5EF4-FFF2-40B4-BE49-F238E27FC236}">
                <a16:creationId xmlns="" xmlns:a16="http://schemas.microsoft.com/office/drawing/2014/main" id="{1E81421F-31B8-2361-6249-E771B1D44CCA}"/>
              </a:ext>
            </a:extLst>
          </xdr:cNvPr>
          <xdr:cNvSpPr>
            <a:spLocks noChangeArrowheads="1"/>
          </xdr:cNvSpPr>
        </xdr:nvSpPr>
        <xdr:spPr bwMode="auto">
          <a:xfrm>
            <a:off x="4129088" y="2752726"/>
            <a:ext cx="46038" cy="76200"/>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48" name="Rectangle 162">
            <a:extLst>
              <a:ext uri="{FF2B5EF4-FFF2-40B4-BE49-F238E27FC236}">
                <a16:creationId xmlns="" xmlns:a16="http://schemas.microsoft.com/office/drawing/2014/main" id="{1A7E3E0A-4569-9B33-7BF3-A20F2A25B54D}"/>
              </a:ext>
            </a:extLst>
          </xdr:cNvPr>
          <xdr:cNvSpPr>
            <a:spLocks noChangeArrowheads="1"/>
          </xdr:cNvSpPr>
        </xdr:nvSpPr>
        <xdr:spPr bwMode="auto">
          <a:xfrm>
            <a:off x="4189413" y="2722563"/>
            <a:ext cx="46038" cy="106363"/>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49" name="Rectangle 163">
            <a:extLst>
              <a:ext uri="{FF2B5EF4-FFF2-40B4-BE49-F238E27FC236}">
                <a16:creationId xmlns="" xmlns:a16="http://schemas.microsoft.com/office/drawing/2014/main" id="{4DFB3EA6-BEF1-1D83-1D44-ACA1AF35EB34}"/>
              </a:ext>
            </a:extLst>
          </xdr:cNvPr>
          <xdr:cNvSpPr>
            <a:spLocks noChangeArrowheads="1"/>
          </xdr:cNvSpPr>
        </xdr:nvSpPr>
        <xdr:spPr bwMode="auto">
          <a:xfrm>
            <a:off x="4249738" y="2692401"/>
            <a:ext cx="44450" cy="136525"/>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0" name="Freeform 164">
            <a:extLst>
              <a:ext uri="{FF2B5EF4-FFF2-40B4-BE49-F238E27FC236}">
                <a16:creationId xmlns="" xmlns:a16="http://schemas.microsoft.com/office/drawing/2014/main" id="{3E25A6AB-1FCA-E785-8C60-C02E513A06E1}"/>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solidFill>
              <a:srgbClr val="626262"/>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grpSp>
    <xdr:clientData/>
  </xdr:twoCellAnchor>
  <xdr:twoCellAnchor>
    <xdr:from>
      <xdr:col>19</xdr:col>
      <xdr:colOff>83344</xdr:colOff>
      <xdr:row>38</xdr:row>
      <xdr:rowOff>107156</xdr:rowOff>
    </xdr:from>
    <xdr:to>
      <xdr:col>19</xdr:col>
      <xdr:colOff>598144</xdr:colOff>
      <xdr:row>41</xdr:row>
      <xdr:rowOff>38549</xdr:rowOff>
    </xdr:to>
    <xdr:sp macro="" textlink="">
      <xdr:nvSpPr>
        <xdr:cNvPr id="51" name="Freeform 8">
          <a:extLst>
            <a:ext uri="{FF2B5EF4-FFF2-40B4-BE49-F238E27FC236}">
              <a16:creationId xmlns="" xmlns:a16="http://schemas.microsoft.com/office/drawing/2014/main" id="{F6BDDAC2-DC1F-4E9E-87AD-DD6C01D7BE3C}"/>
            </a:ext>
          </a:extLst>
        </xdr:cNvPr>
        <xdr:cNvSpPr>
          <a:spLocks noEditPoints="1"/>
        </xdr:cNvSpPr>
      </xdr:nvSpPr>
      <xdr:spPr bwMode="auto">
        <a:xfrm>
          <a:off x="14494669" y="7117556"/>
          <a:ext cx="514800" cy="512418"/>
        </a:xfrm>
        <a:custGeom>
          <a:avLst/>
          <a:gdLst>
            <a:gd name="T0" fmla="*/ 159 w 195"/>
            <a:gd name="T1" fmla="*/ 100 h 198"/>
            <a:gd name="T2" fmla="*/ 149 w 195"/>
            <a:gd name="T3" fmla="*/ 83 h 198"/>
            <a:gd name="T4" fmla="*/ 148 w 195"/>
            <a:gd name="T5" fmla="*/ 64 h 198"/>
            <a:gd name="T6" fmla="*/ 136 w 195"/>
            <a:gd name="T7" fmla="*/ 61 h 198"/>
            <a:gd name="T8" fmla="*/ 133 w 195"/>
            <a:gd name="T9" fmla="*/ 49 h 198"/>
            <a:gd name="T10" fmla="*/ 114 w 195"/>
            <a:gd name="T11" fmla="*/ 48 h 198"/>
            <a:gd name="T12" fmla="*/ 97 w 195"/>
            <a:gd name="T13" fmla="*/ 38 h 198"/>
            <a:gd name="T14" fmla="*/ 81 w 195"/>
            <a:gd name="T15" fmla="*/ 48 h 198"/>
            <a:gd name="T16" fmla="*/ 61 w 195"/>
            <a:gd name="T17" fmla="*/ 51 h 198"/>
            <a:gd name="T18" fmla="*/ 50 w 195"/>
            <a:gd name="T19" fmla="*/ 62 h 198"/>
            <a:gd name="T20" fmla="*/ 47 w 195"/>
            <a:gd name="T21" fmla="*/ 82 h 198"/>
            <a:gd name="T22" fmla="*/ 37 w 195"/>
            <a:gd name="T23" fmla="*/ 97 h 198"/>
            <a:gd name="T24" fmla="*/ 47 w 195"/>
            <a:gd name="T25" fmla="*/ 115 h 198"/>
            <a:gd name="T26" fmla="*/ 48 w 195"/>
            <a:gd name="T27" fmla="*/ 133 h 198"/>
            <a:gd name="T28" fmla="*/ 60 w 195"/>
            <a:gd name="T29" fmla="*/ 137 h 198"/>
            <a:gd name="T30" fmla="*/ 63 w 195"/>
            <a:gd name="T31" fmla="*/ 149 h 198"/>
            <a:gd name="T32" fmla="*/ 82 w 195"/>
            <a:gd name="T33" fmla="*/ 150 h 198"/>
            <a:gd name="T34" fmla="*/ 99 w 195"/>
            <a:gd name="T35" fmla="*/ 160 h 198"/>
            <a:gd name="T36" fmla="*/ 115 w 195"/>
            <a:gd name="T37" fmla="*/ 150 h 198"/>
            <a:gd name="T38" fmla="*/ 135 w 195"/>
            <a:gd name="T39" fmla="*/ 147 h 198"/>
            <a:gd name="T40" fmla="*/ 146 w 195"/>
            <a:gd name="T41" fmla="*/ 136 h 198"/>
            <a:gd name="T42" fmla="*/ 149 w 195"/>
            <a:gd name="T43" fmla="*/ 116 h 198"/>
            <a:gd name="T44" fmla="*/ 116 w 195"/>
            <a:gd name="T45" fmla="*/ 68 h 198"/>
            <a:gd name="T46" fmla="*/ 94 w 195"/>
            <a:gd name="T47" fmla="*/ 82 h 198"/>
            <a:gd name="T48" fmla="*/ 116 w 195"/>
            <a:gd name="T49" fmla="*/ 68 h 198"/>
            <a:gd name="T50" fmla="*/ 93 w 195"/>
            <a:gd name="T51" fmla="*/ 103 h 198"/>
            <a:gd name="T52" fmla="*/ 102 w 195"/>
            <a:gd name="T53" fmla="*/ 94 h 198"/>
            <a:gd name="T54" fmla="*/ 67 w 195"/>
            <a:gd name="T55" fmla="*/ 117 h 198"/>
            <a:gd name="T56" fmla="*/ 81 w 195"/>
            <a:gd name="T57" fmla="*/ 95 h 198"/>
            <a:gd name="T58" fmla="*/ 67 w 195"/>
            <a:gd name="T59" fmla="*/ 117 h 198"/>
            <a:gd name="T60" fmla="*/ 94 w 195"/>
            <a:gd name="T61" fmla="*/ 115 h 198"/>
            <a:gd name="T62" fmla="*/ 116 w 195"/>
            <a:gd name="T63" fmla="*/ 130 h 198"/>
            <a:gd name="T64" fmla="*/ 129 w 195"/>
            <a:gd name="T65" fmla="*/ 117 h 198"/>
            <a:gd name="T66" fmla="*/ 115 w 195"/>
            <a:gd name="T67" fmla="*/ 95 h 198"/>
            <a:gd name="T68" fmla="*/ 129 w 195"/>
            <a:gd name="T69" fmla="*/ 117 h 198"/>
            <a:gd name="T70" fmla="*/ 0 w 195"/>
            <a:gd name="T71" fmla="*/ 46 h 198"/>
            <a:gd name="T72" fmla="*/ 98 w 195"/>
            <a:gd name="T73" fmla="*/ 0 h 198"/>
            <a:gd name="T74" fmla="*/ 183 w 195"/>
            <a:gd name="T75" fmla="*/ 83 h 198"/>
            <a:gd name="T76" fmla="*/ 23 w 195"/>
            <a:gd name="T77" fmla="*/ 54 h 198"/>
            <a:gd name="T78" fmla="*/ 7 w 195"/>
            <a:gd name="T79" fmla="*/ 81 h 198"/>
            <a:gd name="T80" fmla="*/ 184 w 195"/>
            <a:gd name="T81" fmla="*/ 148 h 198"/>
            <a:gd name="T82" fmla="*/ 1 w 195"/>
            <a:gd name="T83" fmla="*/ 117 h 198"/>
            <a:gd name="T84" fmla="*/ 98 w 195"/>
            <a:gd name="T85" fmla="*/ 186 h 198"/>
            <a:gd name="T86" fmla="*/ 162 w 195"/>
            <a:gd name="T87" fmla="*/ 139 h 198"/>
            <a:gd name="T88" fmla="*/ 195 w 195"/>
            <a:gd name="T89" fmla="*/ 152 h 19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195" h="198">
              <a:moveTo>
                <a:pt x="156" y="116"/>
              </a:moveTo>
              <a:cubicBezTo>
                <a:pt x="158" y="111"/>
                <a:pt x="159" y="106"/>
                <a:pt x="159" y="100"/>
              </a:cubicBezTo>
              <a:cubicBezTo>
                <a:pt x="156" y="100"/>
                <a:pt x="154" y="100"/>
                <a:pt x="152" y="98"/>
              </a:cubicBezTo>
              <a:cubicBezTo>
                <a:pt x="152" y="93"/>
                <a:pt x="151" y="88"/>
                <a:pt x="149" y="83"/>
              </a:cubicBezTo>
              <a:cubicBezTo>
                <a:pt x="151" y="81"/>
                <a:pt x="153" y="79"/>
                <a:pt x="155" y="79"/>
              </a:cubicBezTo>
              <a:cubicBezTo>
                <a:pt x="154" y="74"/>
                <a:pt x="151" y="69"/>
                <a:pt x="148" y="64"/>
              </a:cubicBezTo>
              <a:cubicBezTo>
                <a:pt x="146" y="66"/>
                <a:pt x="143" y="67"/>
                <a:pt x="141" y="67"/>
              </a:cubicBezTo>
              <a:cubicBezTo>
                <a:pt x="139" y="65"/>
                <a:pt x="138" y="63"/>
                <a:pt x="136" y="61"/>
              </a:cubicBezTo>
              <a:cubicBezTo>
                <a:pt x="134" y="59"/>
                <a:pt x="132" y="57"/>
                <a:pt x="130" y="56"/>
              </a:cubicBezTo>
              <a:cubicBezTo>
                <a:pt x="130" y="53"/>
                <a:pt x="131" y="51"/>
                <a:pt x="133" y="49"/>
              </a:cubicBezTo>
              <a:cubicBezTo>
                <a:pt x="128" y="46"/>
                <a:pt x="123" y="43"/>
                <a:pt x="118" y="41"/>
              </a:cubicBezTo>
              <a:cubicBezTo>
                <a:pt x="117" y="44"/>
                <a:pt x="116" y="46"/>
                <a:pt x="114" y="48"/>
              </a:cubicBezTo>
              <a:cubicBezTo>
                <a:pt x="109" y="46"/>
                <a:pt x="104" y="45"/>
                <a:pt x="99" y="45"/>
              </a:cubicBezTo>
              <a:cubicBezTo>
                <a:pt x="97" y="43"/>
                <a:pt x="96" y="41"/>
                <a:pt x="97" y="38"/>
              </a:cubicBezTo>
              <a:cubicBezTo>
                <a:pt x="91" y="38"/>
                <a:pt x="86" y="39"/>
                <a:pt x="80" y="41"/>
              </a:cubicBezTo>
              <a:cubicBezTo>
                <a:pt x="81" y="43"/>
                <a:pt x="81" y="46"/>
                <a:pt x="81" y="48"/>
              </a:cubicBezTo>
              <a:cubicBezTo>
                <a:pt x="76" y="50"/>
                <a:pt x="71" y="52"/>
                <a:pt x="67" y="55"/>
              </a:cubicBezTo>
              <a:cubicBezTo>
                <a:pt x="65" y="54"/>
                <a:pt x="63" y="53"/>
                <a:pt x="61" y="51"/>
              </a:cubicBezTo>
              <a:cubicBezTo>
                <a:pt x="59" y="52"/>
                <a:pt x="57" y="54"/>
                <a:pt x="55" y="56"/>
              </a:cubicBezTo>
              <a:cubicBezTo>
                <a:pt x="53" y="58"/>
                <a:pt x="51" y="60"/>
                <a:pt x="50" y="62"/>
              </a:cubicBezTo>
              <a:cubicBezTo>
                <a:pt x="52" y="63"/>
                <a:pt x="53" y="66"/>
                <a:pt x="54" y="68"/>
              </a:cubicBezTo>
              <a:cubicBezTo>
                <a:pt x="51" y="72"/>
                <a:pt x="49" y="77"/>
                <a:pt x="47" y="82"/>
              </a:cubicBezTo>
              <a:cubicBezTo>
                <a:pt x="45" y="82"/>
                <a:pt x="42" y="82"/>
                <a:pt x="40" y="81"/>
              </a:cubicBezTo>
              <a:cubicBezTo>
                <a:pt x="38" y="87"/>
                <a:pt x="37" y="92"/>
                <a:pt x="37" y="97"/>
              </a:cubicBezTo>
              <a:cubicBezTo>
                <a:pt x="40" y="97"/>
                <a:pt x="42" y="98"/>
                <a:pt x="44" y="100"/>
              </a:cubicBezTo>
              <a:cubicBezTo>
                <a:pt x="44" y="105"/>
                <a:pt x="45" y="110"/>
                <a:pt x="47" y="115"/>
              </a:cubicBezTo>
              <a:cubicBezTo>
                <a:pt x="45" y="117"/>
                <a:pt x="43" y="118"/>
                <a:pt x="41" y="119"/>
              </a:cubicBezTo>
              <a:cubicBezTo>
                <a:pt x="42" y="124"/>
                <a:pt x="45" y="129"/>
                <a:pt x="48" y="133"/>
              </a:cubicBezTo>
              <a:cubicBezTo>
                <a:pt x="50" y="132"/>
                <a:pt x="53" y="131"/>
                <a:pt x="55" y="131"/>
              </a:cubicBezTo>
              <a:cubicBezTo>
                <a:pt x="57" y="133"/>
                <a:pt x="58" y="135"/>
                <a:pt x="60" y="137"/>
              </a:cubicBezTo>
              <a:cubicBezTo>
                <a:pt x="62" y="139"/>
                <a:pt x="64" y="140"/>
                <a:pt x="66" y="142"/>
              </a:cubicBezTo>
              <a:cubicBezTo>
                <a:pt x="66" y="144"/>
                <a:pt x="65" y="147"/>
                <a:pt x="63" y="149"/>
              </a:cubicBezTo>
              <a:cubicBezTo>
                <a:pt x="68" y="152"/>
                <a:pt x="73" y="154"/>
                <a:pt x="78" y="156"/>
              </a:cubicBezTo>
              <a:cubicBezTo>
                <a:pt x="79" y="154"/>
                <a:pt x="80" y="152"/>
                <a:pt x="82" y="150"/>
              </a:cubicBezTo>
              <a:cubicBezTo>
                <a:pt x="87" y="152"/>
                <a:pt x="92" y="152"/>
                <a:pt x="97" y="152"/>
              </a:cubicBezTo>
              <a:cubicBezTo>
                <a:pt x="99" y="154"/>
                <a:pt x="100" y="157"/>
                <a:pt x="99" y="160"/>
              </a:cubicBezTo>
              <a:cubicBezTo>
                <a:pt x="105" y="159"/>
                <a:pt x="110" y="159"/>
                <a:pt x="115" y="157"/>
              </a:cubicBezTo>
              <a:cubicBezTo>
                <a:pt x="114" y="155"/>
                <a:pt x="114" y="152"/>
                <a:pt x="115" y="150"/>
              </a:cubicBezTo>
              <a:cubicBezTo>
                <a:pt x="120" y="148"/>
                <a:pt x="125" y="146"/>
                <a:pt x="129" y="143"/>
              </a:cubicBezTo>
              <a:cubicBezTo>
                <a:pt x="131" y="143"/>
                <a:pt x="133" y="145"/>
                <a:pt x="135" y="147"/>
              </a:cubicBezTo>
              <a:cubicBezTo>
                <a:pt x="137" y="146"/>
                <a:pt x="139" y="144"/>
                <a:pt x="141" y="142"/>
              </a:cubicBezTo>
              <a:cubicBezTo>
                <a:pt x="143" y="140"/>
                <a:pt x="145" y="138"/>
                <a:pt x="146" y="136"/>
              </a:cubicBezTo>
              <a:cubicBezTo>
                <a:pt x="144" y="134"/>
                <a:pt x="143" y="132"/>
                <a:pt x="142" y="130"/>
              </a:cubicBezTo>
              <a:cubicBezTo>
                <a:pt x="145" y="125"/>
                <a:pt x="147" y="121"/>
                <a:pt x="149" y="116"/>
              </a:cubicBezTo>
              <a:cubicBezTo>
                <a:pt x="151" y="115"/>
                <a:pt x="154" y="115"/>
                <a:pt x="156" y="116"/>
              </a:cubicBezTo>
              <a:close/>
              <a:moveTo>
                <a:pt x="116" y="68"/>
              </a:moveTo>
              <a:cubicBezTo>
                <a:pt x="102" y="82"/>
                <a:pt x="102" y="82"/>
                <a:pt x="102" y="82"/>
              </a:cubicBezTo>
              <a:cubicBezTo>
                <a:pt x="99" y="82"/>
                <a:pt x="97" y="82"/>
                <a:pt x="94" y="82"/>
              </a:cubicBezTo>
              <a:cubicBezTo>
                <a:pt x="80" y="68"/>
                <a:pt x="80" y="68"/>
                <a:pt x="80" y="68"/>
              </a:cubicBezTo>
              <a:cubicBezTo>
                <a:pt x="91" y="62"/>
                <a:pt x="105" y="62"/>
                <a:pt x="116" y="68"/>
              </a:cubicBezTo>
              <a:close/>
              <a:moveTo>
                <a:pt x="102" y="103"/>
              </a:moveTo>
              <a:cubicBezTo>
                <a:pt x="100" y="106"/>
                <a:pt x="96" y="106"/>
                <a:pt x="93" y="103"/>
              </a:cubicBezTo>
              <a:cubicBezTo>
                <a:pt x="91" y="101"/>
                <a:pt x="91" y="97"/>
                <a:pt x="93" y="94"/>
              </a:cubicBezTo>
              <a:cubicBezTo>
                <a:pt x="96" y="92"/>
                <a:pt x="100" y="92"/>
                <a:pt x="102" y="94"/>
              </a:cubicBezTo>
              <a:cubicBezTo>
                <a:pt x="105" y="97"/>
                <a:pt x="105" y="101"/>
                <a:pt x="102" y="103"/>
              </a:cubicBezTo>
              <a:close/>
              <a:moveTo>
                <a:pt x="67" y="117"/>
              </a:moveTo>
              <a:cubicBezTo>
                <a:pt x="61" y="106"/>
                <a:pt x="61" y="92"/>
                <a:pt x="67" y="81"/>
              </a:cubicBezTo>
              <a:cubicBezTo>
                <a:pt x="81" y="95"/>
                <a:pt x="81" y="95"/>
                <a:pt x="81" y="95"/>
              </a:cubicBezTo>
              <a:cubicBezTo>
                <a:pt x="81" y="97"/>
                <a:pt x="81" y="100"/>
                <a:pt x="81" y="103"/>
              </a:cubicBezTo>
              <a:lnTo>
                <a:pt x="67" y="117"/>
              </a:lnTo>
              <a:close/>
              <a:moveTo>
                <a:pt x="80" y="130"/>
              </a:moveTo>
              <a:cubicBezTo>
                <a:pt x="94" y="115"/>
                <a:pt x="94" y="115"/>
                <a:pt x="94" y="115"/>
              </a:cubicBezTo>
              <a:cubicBezTo>
                <a:pt x="97" y="116"/>
                <a:pt x="99" y="116"/>
                <a:pt x="102" y="115"/>
              </a:cubicBezTo>
              <a:cubicBezTo>
                <a:pt x="116" y="130"/>
                <a:pt x="116" y="130"/>
                <a:pt x="116" y="130"/>
              </a:cubicBezTo>
              <a:cubicBezTo>
                <a:pt x="105" y="136"/>
                <a:pt x="91" y="136"/>
                <a:pt x="80" y="130"/>
              </a:cubicBezTo>
              <a:close/>
              <a:moveTo>
                <a:pt x="129" y="117"/>
              </a:moveTo>
              <a:cubicBezTo>
                <a:pt x="115" y="103"/>
                <a:pt x="115" y="103"/>
                <a:pt x="115" y="103"/>
              </a:cubicBezTo>
              <a:cubicBezTo>
                <a:pt x="115" y="100"/>
                <a:pt x="115" y="97"/>
                <a:pt x="115" y="95"/>
              </a:cubicBezTo>
              <a:cubicBezTo>
                <a:pt x="129" y="81"/>
                <a:pt x="129" y="81"/>
                <a:pt x="129" y="81"/>
              </a:cubicBezTo>
              <a:cubicBezTo>
                <a:pt x="135" y="92"/>
                <a:pt x="135" y="106"/>
                <a:pt x="129" y="117"/>
              </a:cubicBezTo>
              <a:close/>
              <a:moveTo>
                <a:pt x="7" y="81"/>
              </a:moveTo>
              <a:cubicBezTo>
                <a:pt x="0" y="46"/>
                <a:pt x="0" y="46"/>
                <a:pt x="0" y="46"/>
              </a:cubicBezTo>
              <a:cubicBezTo>
                <a:pt x="12" y="50"/>
                <a:pt x="12" y="50"/>
                <a:pt x="12" y="50"/>
              </a:cubicBezTo>
              <a:cubicBezTo>
                <a:pt x="29" y="19"/>
                <a:pt x="62" y="0"/>
                <a:pt x="98" y="0"/>
              </a:cubicBezTo>
              <a:cubicBezTo>
                <a:pt x="145" y="0"/>
                <a:pt x="186" y="34"/>
                <a:pt x="195" y="80"/>
              </a:cubicBezTo>
              <a:cubicBezTo>
                <a:pt x="183" y="83"/>
                <a:pt x="183" y="83"/>
                <a:pt x="183" y="83"/>
              </a:cubicBezTo>
              <a:cubicBezTo>
                <a:pt x="176" y="42"/>
                <a:pt x="140" y="12"/>
                <a:pt x="98" y="12"/>
              </a:cubicBezTo>
              <a:cubicBezTo>
                <a:pt x="67" y="12"/>
                <a:pt x="39" y="28"/>
                <a:pt x="23" y="54"/>
              </a:cubicBezTo>
              <a:cubicBezTo>
                <a:pt x="34" y="58"/>
                <a:pt x="34" y="58"/>
                <a:pt x="34" y="58"/>
              </a:cubicBezTo>
              <a:lnTo>
                <a:pt x="7" y="81"/>
              </a:lnTo>
              <a:close/>
              <a:moveTo>
                <a:pt x="195" y="152"/>
              </a:moveTo>
              <a:cubicBezTo>
                <a:pt x="184" y="148"/>
                <a:pt x="184" y="148"/>
                <a:pt x="184" y="148"/>
              </a:cubicBezTo>
              <a:cubicBezTo>
                <a:pt x="167" y="179"/>
                <a:pt x="134" y="198"/>
                <a:pt x="98" y="198"/>
              </a:cubicBezTo>
              <a:cubicBezTo>
                <a:pt x="50" y="198"/>
                <a:pt x="10" y="164"/>
                <a:pt x="1" y="117"/>
              </a:cubicBezTo>
              <a:cubicBezTo>
                <a:pt x="13" y="115"/>
                <a:pt x="13" y="115"/>
                <a:pt x="13" y="115"/>
              </a:cubicBezTo>
              <a:cubicBezTo>
                <a:pt x="20" y="156"/>
                <a:pt x="56" y="186"/>
                <a:pt x="98" y="186"/>
              </a:cubicBezTo>
              <a:cubicBezTo>
                <a:pt x="129" y="186"/>
                <a:pt x="157" y="170"/>
                <a:pt x="173" y="143"/>
              </a:cubicBezTo>
              <a:cubicBezTo>
                <a:pt x="162" y="139"/>
                <a:pt x="162" y="139"/>
                <a:pt x="162" y="139"/>
              </a:cubicBezTo>
              <a:cubicBezTo>
                <a:pt x="189" y="116"/>
                <a:pt x="189" y="116"/>
                <a:pt x="189" y="116"/>
              </a:cubicBezTo>
              <a:lnTo>
                <a:pt x="195" y="152"/>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95250</xdr:colOff>
      <xdr:row>24</xdr:row>
      <xdr:rowOff>154781</xdr:rowOff>
    </xdr:from>
    <xdr:to>
      <xdr:col>19</xdr:col>
      <xdr:colOff>609601</xdr:colOff>
      <xdr:row>27</xdr:row>
      <xdr:rowOff>34132</xdr:rowOff>
    </xdr:to>
    <xdr:sp macro="" textlink="">
      <xdr:nvSpPr>
        <xdr:cNvPr id="52" name="Freeform 39">
          <a:extLst>
            <a:ext uri="{FF2B5EF4-FFF2-40B4-BE49-F238E27FC236}">
              <a16:creationId xmlns="" xmlns:a16="http://schemas.microsoft.com/office/drawing/2014/main" id="{90FE8CE0-2CCC-40BC-8E31-14248561287E}"/>
            </a:ext>
          </a:extLst>
        </xdr:cNvPr>
        <xdr:cNvSpPr>
          <a:spLocks noEditPoints="1"/>
        </xdr:cNvSpPr>
      </xdr:nvSpPr>
      <xdr:spPr bwMode="auto">
        <a:xfrm>
          <a:off x="14506575" y="4555331"/>
          <a:ext cx="514351" cy="460376"/>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83344</xdr:colOff>
      <xdr:row>17</xdr:row>
      <xdr:rowOff>119063</xdr:rowOff>
    </xdr:from>
    <xdr:to>
      <xdr:col>19</xdr:col>
      <xdr:colOff>597695</xdr:colOff>
      <xdr:row>19</xdr:row>
      <xdr:rowOff>224633</xdr:rowOff>
    </xdr:to>
    <xdr:sp macro="" textlink="">
      <xdr:nvSpPr>
        <xdr:cNvPr id="53" name="Freeform 39">
          <a:extLst>
            <a:ext uri="{FF2B5EF4-FFF2-40B4-BE49-F238E27FC236}">
              <a16:creationId xmlns="" xmlns:a16="http://schemas.microsoft.com/office/drawing/2014/main" id="{48F65AA4-B1EC-4AE9-9DB8-DE4C919AE923}"/>
            </a:ext>
          </a:extLst>
        </xdr:cNvPr>
        <xdr:cNvSpPr>
          <a:spLocks noEditPoints="1"/>
        </xdr:cNvSpPr>
      </xdr:nvSpPr>
      <xdr:spPr bwMode="auto">
        <a:xfrm>
          <a:off x="14494669" y="3214688"/>
          <a:ext cx="514351" cy="457995"/>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4</xdr:col>
      <xdr:colOff>186360</xdr:colOff>
      <xdr:row>3</xdr:row>
      <xdr:rowOff>41412</xdr:rowOff>
    </xdr:from>
    <xdr:to>
      <xdr:col>4</xdr:col>
      <xdr:colOff>695700</xdr:colOff>
      <xdr:row>6</xdr:row>
      <xdr:rowOff>13470</xdr:rowOff>
    </xdr:to>
    <xdr:grpSp>
      <xdr:nvGrpSpPr>
        <xdr:cNvPr id="251" name="Grupo 250">
          <a:extLst>
            <a:ext uri="{FF2B5EF4-FFF2-40B4-BE49-F238E27FC236}">
              <a16:creationId xmlns="" xmlns:a16="http://schemas.microsoft.com/office/drawing/2014/main" id="{460BC89A-0C37-459F-AB6D-030196E86C93}"/>
            </a:ext>
          </a:extLst>
        </xdr:cNvPr>
        <xdr:cNvGrpSpPr/>
      </xdr:nvGrpSpPr>
      <xdr:grpSpPr>
        <a:xfrm>
          <a:off x="2554003" y="572091"/>
          <a:ext cx="509340" cy="584379"/>
          <a:chOff x="11339690" y="224540"/>
          <a:chExt cx="839950" cy="818295"/>
        </a:xfrm>
      </xdr:grpSpPr>
      <xdr:pic>
        <xdr:nvPicPr>
          <xdr:cNvPr id="252" name="Imagen 251">
            <a:extLst>
              <a:ext uri="{FF2B5EF4-FFF2-40B4-BE49-F238E27FC236}">
                <a16:creationId xmlns="" xmlns:a16="http://schemas.microsoft.com/office/drawing/2014/main" id="{CDA0BFED-500D-3C96-C3B5-B8C0961CD002}"/>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253" name="Imagen 252">
            <a:extLst>
              <a:ext uri="{FF2B5EF4-FFF2-40B4-BE49-F238E27FC236}">
                <a16:creationId xmlns="" xmlns:a16="http://schemas.microsoft.com/office/drawing/2014/main" id="{54100B2D-2B54-0063-5CCE-15999256BE33}"/>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twoCellAnchor>
    <xdr:from>
      <xdr:col>1</xdr:col>
      <xdr:colOff>414130</xdr:colOff>
      <xdr:row>9</xdr:row>
      <xdr:rowOff>82826</xdr:rowOff>
    </xdr:from>
    <xdr:to>
      <xdr:col>16</xdr:col>
      <xdr:colOff>146014</xdr:colOff>
      <xdr:row>46</xdr:row>
      <xdr:rowOff>66261</xdr:rowOff>
    </xdr:to>
    <xdr:sp macro="" textlink="">
      <xdr:nvSpPr>
        <xdr:cNvPr id="412" name="Rectangle: Rounded Corners 91">
          <a:extLst>
            <a:ext uri="{FF2B5EF4-FFF2-40B4-BE49-F238E27FC236}">
              <a16:creationId xmlns:r="http://schemas.openxmlformats.org/officeDocument/2006/relationships" xmlns:p="http://schemas.openxmlformats.org/presentationml/2006/main" xmlns="" xmlns:a16="http://schemas.microsoft.com/office/drawing/2014/main" xmlns:lc="http://schemas.openxmlformats.org/drawingml/2006/lockedCanvas" id="{25E92923-E82D-A3FB-2E1A-1487F06CAEB3}"/>
            </a:ext>
          </a:extLst>
        </xdr:cNvPr>
        <xdr:cNvSpPr/>
      </xdr:nvSpPr>
      <xdr:spPr>
        <a:xfrm>
          <a:off x="600489" y="1739348"/>
          <a:ext cx="12176503" cy="6858000"/>
        </a:xfrm>
        <a:prstGeom prst="roundRect">
          <a:avLst>
            <a:gd name="adj" fmla="val 3288"/>
          </a:avLst>
        </a:prstGeom>
        <a:solidFill>
          <a:schemeClr val="bg1">
            <a:lumMod val="9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solidFill>
              <a:srgbClr val="008033"/>
            </a:solidFill>
          </a:endParaRPr>
        </a:p>
      </xdr:txBody>
    </xdr:sp>
    <xdr:clientData/>
  </xdr:twoCellAnchor>
  <xdr:twoCellAnchor>
    <xdr:from>
      <xdr:col>11</xdr:col>
      <xdr:colOff>206364</xdr:colOff>
      <xdr:row>14</xdr:row>
      <xdr:rowOff>67262</xdr:rowOff>
    </xdr:from>
    <xdr:to>
      <xdr:col>15</xdr:col>
      <xdr:colOff>566955</xdr:colOff>
      <xdr:row>22</xdr:row>
      <xdr:rowOff>74989</xdr:rowOff>
    </xdr:to>
    <xdr:sp macro="" textlink="">
      <xdr:nvSpPr>
        <xdr:cNvPr id="413" name="Rectangle: Rounded Corners 2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91066C0-B481-F2FF-2C13-30EAF54E38CC}"/>
            </a:ext>
          </a:extLst>
        </xdr:cNvPr>
        <xdr:cNvSpPr/>
      </xdr:nvSpPr>
      <xdr:spPr>
        <a:xfrm>
          <a:off x="9006636" y="2593458"/>
          <a:ext cx="3425156" cy="1519303"/>
        </a:xfrm>
        <a:prstGeom prst="roundRect">
          <a:avLst>
            <a:gd name="adj" fmla="val 12116"/>
          </a:avLst>
        </a:prstGeom>
        <a:solidFill>
          <a:srgbClr val="00803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11</xdr:col>
      <xdr:colOff>216196</xdr:colOff>
      <xdr:row>14</xdr:row>
      <xdr:rowOff>67262</xdr:rowOff>
    </xdr:from>
    <xdr:to>
      <xdr:col>13</xdr:col>
      <xdr:colOff>8021</xdr:colOff>
      <xdr:row>22</xdr:row>
      <xdr:rowOff>74989</xdr:rowOff>
    </xdr:to>
    <xdr:sp macro="" textlink="">
      <xdr:nvSpPr>
        <xdr:cNvPr id="414" name="Rectangle: Rounded Corners 5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9A4CAAEA-BC81-58B8-471E-7A2A4428953C}"/>
            </a:ext>
          </a:extLst>
        </xdr:cNvPr>
        <xdr:cNvSpPr/>
      </xdr:nvSpPr>
      <xdr:spPr>
        <a:xfrm>
          <a:off x="9016468" y="2593458"/>
          <a:ext cx="1324107" cy="1519303"/>
        </a:xfrm>
        <a:prstGeom prst="roundRect">
          <a:avLst>
            <a:gd name="adj" fmla="val 12116"/>
          </a:avLst>
        </a:prstGeom>
        <a:solidFill>
          <a:srgbClr val="00653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2</xdr:col>
      <xdr:colOff>59209</xdr:colOff>
      <xdr:row>17</xdr:row>
      <xdr:rowOff>113127</xdr:rowOff>
    </xdr:from>
    <xdr:to>
      <xdr:col>4</xdr:col>
      <xdr:colOff>1799632</xdr:colOff>
      <xdr:row>21</xdr:row>
      <xdr:rowOff>194817</xdr:rowOff>
    </xdr:to>
    <xdr:sp macro="" textlink="">
      <xdr:nvSpPr>
        <xdr:cNvPr id="415" name="Google Shape;141;p22">
          <a:extLst>
            <a:ext uri="{FF2B5EF4-FFF2-40B4-BE49-F238E27FC236}">
              <a16:creationId xmlns:r="http://schemas.openxmlformats.org/officeDocument/2006/relationships" xmlns:p="http://schemas.openxmlformats.org/presentationml/2006/main" xmlns="" xmlns:a16="http://schemas.microsoft.com/office/drawing/2014/main" xmlns:lc="http://schemas.openxmlformats.org/drawingml/2006/lockedCanvas" id="{A5D15D84-3D05-92E2-461A-9876716F75A5}"/>
            </a:ext>
          </a:extLst>
        </xdr:cNvPr>
        <xdr:cNvSpPr txBox="1">
          <a:spLocks/>
        </xdr:cNvSpPr>
      </xdr:nvSpPr>
      <xdr:spPr>
        <a:xfrm>
          <a:off x="887470" y="3198399"/>
          <a:ext cx="3272705" cy="827125"/>
        </a:xfrm>
        <a:prstGeom prst="rect">
          <a:avLst/>
        </a:prstGeom>
        <a:noFill/>
        <a:ln>
          <a:noFill/>
        </a:ln>
      </xdr:spPr>
      <xdr:txBody>
        <a:bodyPr spcFirstLastPara="1" vert="horz" wrap="square" lIns="90099" tIns="45033" rIns="90099" bIns="45033" rtlCol="0" anchor="ctr" anchorCtr="0">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s-MX" sz="2800" b="1">
              <a:solidFill>
                <a:srgbClr val="13476E"/>
              </a:solidFill>
              <a:latin typeface="Verdana" panose="020B0604030504040204" pitchFamily="34" charset="0"/>
              <a:ea typeface="Verdana" panose="020B0604030504040204" pitchFamily="34" charset="0"/>
              <a:cs typeface="Arial" panose="020B0604020202020204" pitchFamily="34" charset="0"/>
            </a:rPr>
            <a:t>P</a:t>
          </a:r>
          <a:r>
            <a:rPr lang="es-MX" sz="2800">
              <a:solidFill>
                <a:srgbClr val="13476E"/>
              </a:solidFill>
              <a:latin typeface="Verdana" panose="020B0604030504040204" pitchFamily="34" charset="0"/>
              <a:ea typeface="Verdana" panose="020B0604030504040204" pitchFamily="34" charset="0"/>
              <a:cs typeface="Arial" panose="020B0604020202020204" pitchFamily="34" charset="0"/>
            </a:rPr>
            <a:t>lan</a:t>
          </a:r>
          <a:r>
            <a:rPr lang="es-MX" sz="2800" b="1">
              <a:solidFill>
                <a:srgbClr val="13476E"/>
              </a:solidFill>
              <a:latin typeface="Verdana" panose="020B0604030504040204" pitchFamily="34" charset="0"/>
              <a:ea typeface="Verdana" panose="020B0604030504040204" pitchFamily="34" charset="0"/>
              <a:cs typeface="Arial" panose="020B0604020202020204" pitchFamily="34" charset="0"/>
            </a:rPr>
            <a:t> </a:t>
          </a:r>
          <a:r>
            <a:rPr lang="es-MX" sz="2800">
              <a:solidFill>
                <a:srgbClr val="13476E"/>
              </a:solidFill>
              <a:latin typeface="Verdana" panose="020B0604030504040204" pitchFamily="34" charset="0"/>
              <a:ea typeface="Verdana" panose="020B0604030504040204" pitchFamily="34" charset="0"/>
              <a:cs typeface="Arial" panose="020B0604020202020204" pitchFamily="34" charset="0"/>
            </a:rPr>
            <a:t>de </a:t>
          </a:r>
        </a:p>
        <a:p>
          <a:pPr algn="l"/>
          <a:r>
            <a:rPr lang="es-MX" sz="2800" b="1">
              <a:solidFill>
                <a:srgbClr val="13476E"/>
              </a:solidFill>
              <a:latin typeface="Verdana" panose="020B0604030504040204" pitchFamily="34" charset="0"/>
              <a:ea typeface="Verdana" panose="020B0604030504040204" pitchFamily="34" charset="0"/>
              <a:cs typeface="Arial" panose="020B0604020202020204" pitchFamily="34" charset="0"/>
            </a:rPr>
            <a:t>A</a:t>
          </a:r>
          <a:r>
            <a:rPr lang="es-MX" sz="2800">
              <a:solidFill>
                <a:srgbClr val="13476E"/>
              </a:solidFill>
              <a:latin typeface="Verdana" panose="020B0604030504040204" pitchFamily="34" charset="0"/>
              <a:ea typeface="Verdana" panose="020B0604030504040204" pitchFamily="34" charset="0"/>
              <a:cs typeface="Arial" panose="020B0604020202020204" pitchFamily="34" charset="0"/>
            </a:rPr>
            <a:t>cción</a:t>
          </a:r>
        </a:p>
        <a:p>
          <a:pPr algn="l"/>
          <a:r>
            <a:rPr lang="es-MX" sz="2800" b="1">
              <a:solidFill>
                <a:srgbClr val="13476E"/>
              </a:solidFill>
              <a:latin typeface="Verdana" panose="020B0604030504040204" pitchFamily="34" charset="0"/>
              <a:ea typeface="Verdana" panose="020B0604030504040204" pitchFamily="34" charset="0"/>
              <a:cs typeface="Arial" panose="020B0604020202020204" pitchFamily="34" charset="0"/>
            </a:rPr>
            <a:t>I</a:t>
          </a:r>
          <a:r>
            <a:rPr lang="es-MX" sz="2800">
              <a:solidFill>
                <a:srgbClr val="13476E"/>
              </a:solidFill>
              <a:latin typeface="Verdana" panose="020B0604030504040204" pitchFamily="34" charset="0"/>
              <a:ea typeface="Verdana" panose="020B0604030504040204" pitchFamily="34" charset="0"/>
              <a:cs typeface="Arial" panose="020B0604020202020204" pitchFamily="34" charset="0"/>
            </a:rPr>
            <a:t>nstitucional</a:t>
          </a:r>
        </a:p>
        <a:p>
          <a:pPr algn="l"/>
          <a:r>
            <a:rPr lang="es-MX" sz="2800" b="1">
              <a:solidFill>
                <a:srgbClr val="13476E"/>
              </a:solidFill>
              <a:latin typeface="Verdana" panose="020B0604030504040204" pitchFamily="34" charset="0"/>
              <a:ea typeface="Verdana" panose="020B0604030504040204" pitchFamily="34" charset="0"/>
              <a:cs typeface="Arial" panose="020B0604020202020204" pitchFamily="34" charset="0"/>
            </a:rPr>
            <a:t>2026</a:t>
          </a:r>
          <a:endParaRPr lang="es-MX" sz="2400" b="1">
            <a:solidFill>
              <a:srgbClr val="13476E"/>
            </a:solidFill>
            <a:latin typeface="Verdana" panose="020B0604030504040204" pitchFamily="34" charset="0"/>
            <a:ea typeface="Verdana" panose="020B0604030504040204" pitchFamily="34" charset="0"/>
            <a:cs typeface="Arial" panose="020B0604020202020204" pitchFamily="34" charset="0"/>
          </a:endParaRPr>
        </a:p>
      </xdr:txBody>
    </xdr:sp>
    <xdr:clientData/>
  </xdr:twoCellAnchor>
  <xdr:twoCellAnchor>
    <xdr:from>
      <xdr:col>3</xdr:col>
      <xdr:colOff>281480</xdr:colOff>
      <xdr:row>24</xdr:row>
      <xdr:rowOff>216060</xdr:rowOff>
    </xdr:from>
    <xdr:to>
      <xdr:col>4</xdr:col>
      <xdr:colOff>519219</xdr:colOff>
      <xdr:row>25</xdr:row>
      <xdr:rowOff>79729</xdr:rowOff>
    </xdr:to>
    <xdr:grpSp>
      <xdr:nvGrpSpPr>
        <xdr:cNvPr id="416" name="Grupo 415"/>
        <xdr:cNvGrpSpPr/>
      </xdr:nvGrpSpPr>
      <xdr:grpSpPr>
        <a:xfrm>
          <a:off x="1887123" y="4624774"/>
          <a:ext cx="999739" cy="94991"/>
          <a:chOff x="4031358" y="-1092376"/>
          <a:chExt cx="1003880" cy="91440"/>
        </a:xfrm>
      </xdr:grpSpPr>
      <xdr:sp macro="" textlink="">
        <xdr:nvSpPr>
          <xdr:cNvPr id="568" name="Rectangle 148">
            <a:extLst>
              <a:ext uri="{FF2B5EF4-FFF2-40B4-BE49-F238E27FC236}">
                <a16:creationId xmlns:r="http://schemas.openxmlformats.org/officeDocument/2006/relationships" xmlns:p="http://schemas.openxmlformats.org/presentationml/2006/main" xmlns="" xmlns:a16="http://schemas.microsoft.com/office/drawing/2014/main" xmlns:lc="http://schemas.openxmlformats.org/drawingml/2006/lockedCanvas" id="{399A631E-4BF2-9B11-ED5A-7F887F46EF02}"/>
              </a:ext>
            </a:extLst>
          </xdr:cNvPr>
          <xdr:cNvSpPr/>
        </xdr:nvSpPr>
        <xdr:spPr>
          <a:xfrm>
            <a:off x="4031358" y="-1092376"/>
            <a:ext cx="673177" cy="91440"/>
          </a:xfrm>
          <a:prstGeom prst="rect">
            <a:avLst/>
          </a:prstGeom>
          <a:solidFill>
            <a:schemeClr val="tx2">
              <a:lumMod val="40000"/>
              <a:lumOff val="6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solidFill>
                <a:prstClr val="white"/>
              </a:solidFill>
            </a:endParaRPr>
          </a:p>
        </xdr:txBody>
      </xdr:sp>
      <xdr:sp macro="" textlink="">
        <xdr:nvSpPr>
          <xdr:cNvPr id="569" name="Rectangle 149">
            <a:extLst>
              <a:ext uri="{FF2B5EF4-FFF2-40B4-BE49-F238E27FC236}">
                <a16:creationId xmlns:r="http://schemas.openxmlformats.org/officeDocument/2006/relationships" xmlns:p="http://schemas.openxmlformats.org/presentationml/2006/main" xmlns="" xmlns:a16="http://schemas.microsoft.com/office/drawing/2014/main" xmlns:lc="http://schemas.openxmlformats.org/drawingml/2006/lockedCanvas" id="{B155686F-07A7-8EFC-2602-7D6C83F4345E}"/>
              </a:ext>
            </a:extLst>
          </xdr:cNvPr>
          <xdr:cNvSpPr/>
        </xdr:nvSpPr>
        <xdr:spPr>
          <a:xfrm>
            <a:off x="4764905" y="-1092376"/>
            <a:ext cx="270333" cy="91440"/>
          </a:xfrm>
          <a:prstGeom prst="rect">
            <a:avLst/>
          </a:prstGeom>
          <a:solidFill>
            <a:schemeClr val="tx2">
              <a:lumMod val="20000"/>
              <a:lumOff val="8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solidFill>
                <a:prstClr val="white"/>
              </a:solidFill>
            </a:endParaRPr>
          </a:p>
        </xdr:txBody>
      </xdr:sp>
    </xdr:grpSp>
    <xdr:clientData/>
  </xdr:twoCellAnchor>
  <xdr:twoCellAnchor>
    <xdr:from>
      <xdr:col>1</xdr:col>
      <xdr:colOff>634357</xdr:colOff>
      <xdr:row>29</xdr:row>
      <xdr:rowOff>31391</xdr:rowOff>
    </xdr:from>
    <xdr:to>
      <xdr:col>4</xdr:col>
      <xdr:colOff>912710</xdr:colOff>
      <xdr:row>40</xdr:row>
      <xdr:rowOff>145374</xdr:rowOff>
    </xdr:to>
    <xdr:grpSp>
      <xdr:nvGrpSpPr>
        <xdr:cNvPr id="417" name="Grupo 416"/>
        <xdr:cNvGrpSpPr/>
      </xdr:nvGrpSpPr>
      <xdr:grpSpPr>
        <a:xfrm>
          <a:off x="824857" y="5406212"/>
          <a:ext cx="2455496" cy="2141448"/>
          <a:chOff x="4941449" y="4724965"/>
          <a:chExt cx="2452537" cy="2122515"/>
        </a:xfrm>
      </xdr:grpSpPr>
      <xdr:grpSp>
        <xdr:nvGrpSpPr>
          <xdr:cNvPr id="512" name="Grupo 511"/>
          <xdr:cNvGrpSpPr/>
        </xdr:nvGrpSpPr>
        <xdr:grpSpPr>
          <a:xfrm>
            <a:off x="5046900" y="4724965"/>
            <a:ext cx="2076823" cy="1999516"/>
            <a:chOff x="788408" y="753389"/>
            <a:chExt cx="3617648" cy="4054347"/>
          </a:xfrm>
        </xdr:grpSpPr>
        <xdr:sp macro="" textlink="">
          <xdr:nvSpPr>
            <xdr:cNvPr id="514" name="Rectangle 11"/>
            <xdr:cNvSpPr>
              <a:spLocks noChangeArrowheads="1"/>
            </xdr:cNvSpPr>
          </xdr:nvSpPr>
          <xdr:spPr bwMode="auto">
            <a:xfrm>
              <a:off x="1062560" y="1634452"/>
              <a:ext cx="779463" cy="2588487"/>
            </a:xfrm>
            <a:prstGeom prst="rect">
              <a:avLst/>
            </a:prstGeom>
            <a:solidFill>
              <a:schemeClr val="bg1"/>
            </a:solidFill>
            <a:ln w="28575">
              <a:solidFill>
                <a:srgbClr val="13476E"/>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15" name="Rectangle 29"/>
            <xdr:cNvSpPr>
              <a:spLocks noChangeArrowheads="1"/>
            </xdr:cNvSpPr>
          </xdr:nvSpPr>
          <xdr:spPr bwMode="auto">
            <a:xfrm>
              <a:off x="1616925" y="3625661"/>
              <a:ext cx="323850"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16" name="Rectangle 29"/>
            <xdr:cNvSpPr>
              <a:spLocks noChangeArrowheads="1"/>
            </xdr:cNvSpPr>
          </xdr:nvSpPr>
          <xdr:spPr bwMode="auto">
            <a:xfrm>
              <a:off x="1615297" y="3266887"/>
              <a:ext cx="323850"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17" name="Rectangle 28"/>
            <xdr:cNvSpPr>
              <a:spLocks noChangeArrowheads="1"/>
            </xdr:cNvSpPr>
          </xdr:nvSpPr>
          <xdr:spPr bwMode="auto">
            <a:xfrm>
              <a:off x="1615297" y="2911287"/>
              <a:ext cx="323850" cy="271463"/>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18" name="Rectangle 29"/>
            <xdr:cNvSpPr>
              <a:spLocks noChangeArrowheads="1"/>
            </xdr:cNvSpPr>
          </xdr:nvSpPr>
          <xdr:spPr bwMode="auto">
            <a:xfrm>
              <a:off x="1624930" y="2539326"/>
              <a:ext cx="323850"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19" name="Rectangle 29"/>
            <xdr:cNvSpPr>
              <a:spLocks noChangeArrowheads="1"/>
            </xdr:cNvSpPr>
          </xdr:nvSpPr>
          <xdr:spPr bwMode="auto">
            <a:xfrm>
              <a:off x="1623302" y="2180552"/>
              <a:ext cx="323850"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0" name="Rectangle 28"/>
            <xdr:cNvSpPr>
              <a:spLocks noChangeArrowheads="1"/>
            </xdr:cNvSpPr>
          </xdr:nvSpPr>
          <xdr:spPr bwMode="auto">
            <a:xfrm>
              <a:off x="1623302" y="1824952"/>
              <a:ext cx="323850" cy="271463"/>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1" name="Rectangle 13"/>
            <xdr:cNvSpPr>
              <a:spLocks noChangeArrowheads="1"/>
            </xdr:cNvSpPr>
          </xdr:nvSpPr>
          <xdr:spPr bwMode="auto">
            <a:xfrm>
              <a:off x="3313989" y="1690014"/>
              <a:ext cx="904875" cy="2541588"/>
            </a:xfrm>
            <a:prstGeom prst="rect">
              <a:avLst/>
            </a:prstGeom>
            <a:solidFill>
              <a:schemeClr val="bg1"/>
            </a:solidFill>
            <a:ln w="28575">
              <a:solidFill>
                <a:srgbClr val="13476E"/>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2" name="Rectangle 14"/>
            <xdr:cNvSpPr>
              <a:spLocks noChangeArrowheads="1"/>
            </xdr:cNvSpPr>
          </xdr:nvSpPr>
          <xdr:spPr bwMode="auto">
            <a:xfrm>
              <a:off x="3299701" y="1866227"/>
              <a:ext cx="322263"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3" name="Rectangle 15"/>
            <xdr:cNvSpPr>
              <a:spLocks noChangeArrowheads="1"/>
            </xdr:cNvSpPr>
          </xdr:nvSpPr>
          <xdr:spPr bwMode="auto">
            <a:xfrm>
              <a:off x="3299701" y="2221827"/>
              <a:ext cx="322263"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4" name="Rectangle 16"/>
            <xdr:cNvSpPr>
              <a:spLocks noChangeArrowheads="1"/>
            </xdr:cNvSpPr>
          </xdr:nvSpPr>
          <xdr:spPr bwMode="auto">
            <a:xfrm>
              <a:off x="3726739" y="1866227"/>
              <a:ext cx="323850"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5" name="Rectangle 17"/>
            <xdr:cNvSpPr>
              <a:spLocks noChangeArrowheads="1"/>
            </xdr:cNvSpPr>
          </xdr:nvSpPr>
          <xdr:spPr bwMode="auto">
            <a:xfrm>
              <a:off x="3726739" y="2221827"/>
              <a:ext cx="323850"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6" name="Rectangle 18"/>
            <xdr:cNvSpPr>
              <a:spLocks noChangeArrowheads="1"/>
            </xdr:cNvSpPr>
          </xdr:nvSpPr>
          <xdr:spPr bwMode="auto">
            <a:xfrm>
              <a:off x="3299701" y="2582189"/>
              <a:ext cx="322263"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7" name="Rectangle 19"/>
            <xdr:cNvSpPr>
              <a:spLocks noChangeArrowheads="1"/>
            </xdr:cNvSpPr>
          </xdr:nvSpPr>
          <xdr:spPr bwMode="auto">
            <a:xfrm>
              <a:off x="3299701" y="2937789"/>
              <a:ext cx="322263"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8" name="Rectangle 20"/>
            <xdr:cNvSpPr>
              <a:spLocks noChangeArrowheads="1"/>
            </xdr:cNvSpPr>
          </xdr:nvSpPr>
          <xdr:spPr bwMode="auto">
            <a:xfrm>
              <a:off x="3726739" y="2582189"/>
              <a:ext cx="323850" cy="268288"/>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29" name="Rectangle 21"/>
            <xdr:cNvSpPr>
              <a:spLocks noChangeArrowheads="1"/>
            </xdr:cNvSpPr>
          </xdr:nvSpPr>
          <xdr:spPr bwMode="auto">
            <a:xfrm>
              <a:off x="3726739" y="2937789"/>
              <a:ext cx="323850" cy="268288"/>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0" name="Rectangle 22"/>
            <xdr:cNvSpPr>
              <a:spLocks noChangeArrowheads="1"/>
            </xdr:cNvSpPr>
          </xdr:nvSpPr>
          <xdr:spPr bwMode="auto">
            <a:xfrm>
              <a:off x="3299701" y="3296564"/>
              <a:ext cx="322263"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1" name="Rectangle 23"/>
            <xdr:cNvSpPr>
              <a:spLocks noChangeArrowheads="1"/>
            </xdr:cNvSpPr>
          </xdr:nvSpPr>
          <xdr:spPr bwMode="auto">
            <a:xfrm>
              <a:off x="3299701" y="3652164"/>
              <a:ext cx="322263"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54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2" name="Rectangle 24"/>
            <xdr:cNvSpPr>
              <a:spLocks noChangeArrowheads="1"/>
            </xdr:cNvSpPr>
          </xdr:nvSpPr>
          <xdr:spPr bwMode="auto">
            <a:xfrm>
              <a:off x="3726739" y="3296564"/>
              <a:ext cx="323850" cy="268288"/>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3" name="Rectangle 25"/>
            <xdr:cNvSpPr>
              <a:spLocks noChangeArrowheads="1"/>
            </xdr:cNvSpPr>
          </xdr:nvSpPr>
          <xdr:spPr bwMode="auto">
            <a:xfrm>
              <a:off x="3726739" y="3652164"/>
              <a:ext cx="323850" cy="268288"/>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4" name="Rectangle 32"/>
            <xdr:cNvSpPr>
              <a:spLocks noChangeArrowheads="1"/>
            </xdr:cNvSpPr>
          </xdr:nvSpPr>
          <xdr:spPr bwMode="auto">
            <a:xfrm>
              <a:off x="2618664" y="1534439"/>
              <a:ext cx="1700213" cy="173038"/>
            </a:xfrm>
            <a:prstGeom prst="rect">
              <a:avLst/>
            </a:prstGeom>
            <a:solidFill>
              <a:srgbClr val="13476E"/>
            </a:solidFill>
            <a:ln w="1905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5" name="Rectangle 33"/>
            <xdr:cNvSpPr>
              <a:spLocks noChangeArrowheads="1"/>
            </xdr:cNvSpPr>
          </xdr:nvSpPr>
          <xdr:spPr bwMode="auto">
            <a:xfrm>
              <a:off x="1836026" y="897852"/>
              <a:ext cx="1533525" cy="3333750"/>
            </a:xfrm>
            <a:prstGeom prst="rect">
              <a:avLst/>
            </a:prstGeom>
            <a:solidFill>
              <a:schemeClr val="bg1"/>
            </a:solidFill>
            <a:ln w="28575">
              <a:solidFill>
                <a:srgbClr val="13476E"/>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6" name="Rectangle 34"/>
            <xdr:cNvSpPr>
              <a:spLocks noChangeArrowheads="1"/>
            </xdr:cNvSpPr>
          </xdr:nvSpPr>
          <xdr:spPr bwMode="auto">
            <a:xfrm>
              <a:off x="2436101" y="1085177"/>
              <a:ext cx="323850"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7" name="Rectangle 35"/>
            <xdr:cNvSpPr>
              <a:spLocks noChangeArrowheads="1"/>
            </xdr:cNvSpPr>
          </xdr:nvSpPr>
          <xdr:spPr bwMode="auto">
            <a:xfrm>
              <a:off x="2436101" y="1440777"/>
              <a:ext cx="323850"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8" name="Rectangle 36"/>
            <xdr:cNvSpPr>
              <a:spLocks noChangeArrowheads="1"/>
            </xdr:cNvSpPr>
          </xdr:nvSpPr>
          <xdr:spPr bwMode="auto">
            <a:xfrm>
              <a:off x="2436101" y="1799552"/>
              <a:ext cx="323850"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39" name="Rectangle 37"/>
            <xdr:cNvSpPr>
              <a:spLocks noChangeArrowheads="1"/>
            </xdr:cNvSpPr>
          </xdr:nvSpPr>
          <xdr:spPr bwMode="auto">
            <a:xfrm>
              <a:off x="2436101" y="2155152"/>
              <a:ext cx="323850"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0" name="Rectangle 38"/>
            <xdr:cNvSpPr>
              <a:spLocks noChangeArrowheads="1"/>
            </xdr:cNvSpPr>
          </xdr:nvSpPr>
          <xdr:spPr bwMode="auto">
            <a:xfrm>
              <a:off x="2436101" y="2515514"/>
              <a:ext cx="323850"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1" name="Rectangle 39"/>
            <xdr:cNvSpPr>
              <a:spLocks noChangeArrowheads="1"/>
            </xdr:cNvSpPr>
          </xdr:nvSpPr>
          <xdr:spPr bwMode="auto">
            <a:xfrm>
              <a:off x="2436101" y="2867939"/>
              <a:ext cx="323850" cy="271463"/>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2" name="Rectangle 40"/>
            <xdr:cNvSpPr>
              <a:spLocks noChangeArrowheads="1"/>
            </xdr:cNvSpPr>
          </xdr:nvSpPr>
          <xdr:spPr bwMode="auto">
            <a:xfrm>
              <a:off x="2024939" y="1085177"/>
              <a:ext cx="320675" cy="268288"/>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ysDash"/>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3" name="Rectangle 41"/>
            <xdr:cNvSpPr>
              <a:spLocks noChangeArrowheads="1"/>
            </xdr:cNvSpPr>
          </xdr:nvSpPr>
          <xdr:spPr bwMode="auto">
            <a:xfrm>
              <a:off x="2024939" y="1440777"/>
              <a:ext cx="320675" cy="268288"/>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4" name="Rectangle 42"/>
            <xdr:cNvSpPr>
              <a:spLocks noChangeArrowheads="1"/>
            </xdr:cNvSpPr>
          </xdr:nvSpPr>
          <xdr:spPr bwMode="auto">
            <a:xfrm>
              <a:off x="2024939" y="1799552"/>
              <a:ext cx="320675"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5" name="Rectangle 43"/>
            <xdr:cNvSpPr>
              <a:spLocks noChangeArrowheads="1"/>
            </xdr:cNvSpPr>
          </xdr:nvSpPr>
          <xdr:spPr bwMode="auto">
            <a:xfrm>
              <a:off x="2024939" y="2155152"/>
              <a:ext cx="320675"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6" name="Rectangle 44"/>
            <xdr:cNvSpPr>
              <a:spLocks noChangeArrowheads="1"/>
            </xdr:cNvSpPr>
          </xdr:nvSpPr>
          <xdr:spPr bwMode="auto">
            <a:xfrm>
              <a:off x="2024939" y="2515514"/>
              <a:ext cx="320675" cy="268288"/>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7" name="Rectangle 45"/>
            <xdr:cNvSpPr>
              <a:spLocks noChangeArrowheads="1"/>
            </xdr:cNvSpPr>
          </xdr:nvSpPr>
          <xdr:spPr bwMode="auto">
            <a:xfrm>
              <a:off x="2024939" y="2867939"/>
              <a:ext cx="320675" cy="271463"/>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8" name="Rectangle 46"/>
            <xdr:cNvSpPr>
              <a:spLocks noChangeArrowheads="1"/>
            </xdr:cNvSpPr>
          </xdr:nvSpPr>
          <xdr:spPr bwMode="auto">
            <a:xfrm>
              <a:off x="2864726" y="1085177"/>
              <a:ext cx="322263"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49" name="Rectangle 47"/>
            <xdr:cNvSpPr>
              <a:spLocks noChangeArrowheads="1"/>
            </xdr:cNvSpPr>
          </xdr:nvSpPr>
          <xdr:spPr bwMode="auto">
            <a:xfrm>
              <a:off x="2864726" y="1440777"/>
              <a:ext cx="322263"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0" name="Rectangle 48"/>
            <xdr:cNvSpPr>
              <a:spLocks noChangeArrowheads="1"/>
            </xdr:cNvSpPr>
          </xdr:nvSpPr>
          <xdr:spPr bwMode="auto">
            <a:xfrm>
              <a:off x="2864726" y="1799552"/>
              <a:ext cx="322263"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1" name="Rectangle 49"/>
            <xdr:cNvSpPr>
              <a:spLocks noChangeArrowheads="1"/>
            </xdr:cNvSpPr>
          </xdr:nvSpPr>
          <xdr:spPr bwMode="auto">
            <a:xfrm>
              <a:off x="2864726" y="2155152"/>
              <a:ext cx="322263"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2" name="Rectangle 50"/>
            <xdr:cNvSpPr>
              <a:spLocks noChangeArrowheads="1"/>
            </xdr:cNvSpPr>
          </xdr:nvSpPr>
          <xdr:spPr bwMode="auto">
            <a:xfrm>
              <a:off x="2864726" y="2515514"/>
              <a:ext cx="322263" cy="268288"/>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3" name="Rectangle 51"/>
            <xdr:cNvSpPr>
              <a:spLocks noChangeArrowheads="1"/>
            </xdr:cNvSpPr>
          </xdr:nvSpPr>
          <xdr:spPr bwMode="auto">
            <a:xfrm>
              <a:off x="2864726" y="2867939"/>
              <a:ext cx="322263" cy="271463"/>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4" name="Rectangle 52"/>
            <xdr:cNvSpPr>
              <a:spLocks noChangeArrowheads="1"/>
            </xdr:cNvSpPr>
          </xdr:nvSpPr>
          <xdr:spPr bwMode="auto">
            <a:xfrm>
              <a:off x="2436101" y="3223539"/>
              <a:ext cx="323850"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5" name="Rectangle 53"/>
            <xdr:cNvSpPr>
              <a:spLocks noChangeArrowheads="1"/>
            </xdr:cNvSpPr>
          </xdr:nvSpPr>
          <xdr:spPr bwMode="auto">
            <a:xfrm>
              <a:off x="2024939" y="3223539"/>
              <a:ext cx="320675"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6" name="Rectangle 54"/>
            <xdr:cNvSpPr>
              <a:spLocks noChangeArrowheads="1"/>
            </xdr:cNvSpPr>
          </xdr:nvSpPr>
          <xdr:spPr bwMode="auto">
            <a:xfrm>
              <a:off x="2864726" y="3223539"/>
              <a:ext cx="322263" cy="269875"/>
            </a:xfrm>
            <a:prstGeom prst="rect">
              <a:avLst/>
            </a:prstGeom>
            <a:gradFill flip="none" rotWithShape="1">
              <a:gsLst>
                <a:gs pos="0">
                  <a:srgbClr val="787878">
                    <a:tint val="66000"/>
                    <a:satMod val="160000"/>
                  </a:srgbClr>
                </a:gs>
                <a:gs pos="50000">
                  <a:srgbClr val="787878">
                    <a:tint val="44500"/>
                    <a:satMod val="160000"/>
                  </a:srgbClr>
                </a:gs>
                <a:gs pos="100000">
                  <a:srgbClr val="787878">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7" name="Rectangle 58"/>
            <xdr:cNvSpPr>
              <a:spLocks noChangeArrowheads="1"/>
            </xdr:cNvSpPr>
          </xdr:nvSpPr>
          <xdr:spPr bwMode="auto">
            <a:xfrm>
              <a:off x="1747126" y="753389"/>
              <a:ext cx="1700213" cy="173038"/>
            </a:xfrm>
            <a:prstGeom prst="rect">
              <a:avLst/>
            </a:prstGeom>
            <a:solidFill>
              <a:srgbClr val="13476E"/>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8" name="Rectangle 59"/>
            <xdr:cNvSpPr>
              <a:spLocks noChangeArrowheads="1"/>
            </xdr:cNvSpPr>
          </xdr:nvSpPr>
          <xdr:spPr bwMode="auto">
            <a:xfrm>
              <a:off x="2307466" y="3629939"/>
              <a:ext cx="635000" cy="619125"/>
            </a:xfrm>
            <a:prstGeom prst="rect">
              <a:avLst/>
            </a:prstGeom>
            <a:solidFill>
              <a:schemeClr val="bg1">
                <a:lumMod val="95000"/>
              </a:schemeClr>
            </a:solidFill>
            <a:ln w="38100">
              <a:solidFill>
                <a:srgbClr val="13476E"/>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59" name="Rectangle 12"/>
            <xdr:cNvSpPr>
              <a:spLocks noChangeArrowheads="1"/>
            </xdr:cNvSpPr>
          </xdr:nvSpPr>
          <xdr:spPr bwMode="auto">
            <a:xfrm>
              <a:off x="969252" y="1532853"/>
              <a:ext cx="873125" cy="157162"/>
            </a:xfrm>
            <a:prstGeom prst="rect">
              <a:avLst/>
            </a:prstGeom>
            <a:solidFill>
              <a:srgbClr val="13476E"/>
            </a:solidFill>
            <a:ln w="1905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60" name="Rectangle 26"/>
            <xdr:cNvSpPr>
              <a:spLocks noChangeArrowheads="1"/>
            </xdr:cNvSpPr>
          </xdr:nvSpPr>
          <xdr:spPr bwMode="auto">
            <a:xfrm>
              <a:off x="1196265" y="1824952"/>
              <a:ext cx="325438" cy="271463"/>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61" name="Rectangle 27"/>
            <xdr:cNvSpPr>
              <a:spLocks noChangeArrowheads="1"/>
            </xdr:cNvSpPr>
          </xdr:nvSpPr>
          <xdr:spPr bwMode="auto">
            <a:xfrm>
              <a:off x="1196265" y="2180552"/>
              <a:ext cx="325438"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62" name="Rectangle 30"/>
            <xdr:cNvSpPr>
              <a:spLocks noChangeArrowheads="1"/>
            </xdr:cNvSpPr>
          </xdr:nvSpPr>
          <xdr:spPr bwMode="auto">
            <a:xfrm>
              <a:off x="1196265" y="2539327"/>
              <a:ext cx="325438"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63" name="Rectangle 26"/>
            <xdr:cNvSpPr>
              <a:spLocks noChangeArrowheads="1"/>
            </xdr:cNvSpPr>
          </xdr:nvSpPr>
          <xdr:spPr bwMode="auto">
            <a:xfrm>
              <a:off x="1188260" y="2911287"/>
              <a:ext cx="325438" cy="271463"/>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64" name="Rectangle 27"/>
            <xdr:cNvSpPr>
              <a:spLocks noChangeArrowheads="1"/>
            </xdr:cNvSpPr>
          </xdr:nvSpPr>
          <xdr:spPr bwMode="auto">
            <a:xfrm>
              <a:off x="1188260" y="3266887"/>
              <a:ext cx="325438"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65" name="Rectangle 30"/>
            <xdr:cNvSpPr>
              <a:spLocks noChangeArrowheads="1"/>
            </xdr:cNvSpPr>
          </xdr:nvSpPr>
          <xdr:spPr bwMode="auto">
            <a:xfrm>
              <a:off x="1188260" y="3625662"/>
              <a:ext cx="325438" cy="269875"/>
            </a:xfrm>
            <a:prstGeom prst="rect">
              <a:avLst/>
            </a:prstGeom>
            <a:gradFill flip="none" rotWithShape="1">
              <a:gsLst>
                <a:gs pos="0">
                  <a:schemeClr val="accent3">
                    <a:lumMod val="50000"/>
                    <a:tint val="66000"/>
                    <a:satMod val="160000"/>
                  </a:schemeClr>
                </a:gs>
                <a:gs pos="50000">
                  <a:schemeClr val="accent3">
                    <a:lumMod val="50000"/>
                    <a:tint val="44500"/>
                    <a:satMod val="160000"/>
                  </a:schemeClr>
                </a:gs>
                <a:gs pos="100000">
                  <a:schemeClr val="accent3">
                    <a:lumMod val="50000"/>
                    <a:tint val="23500"/>
                    <a:satMod val="160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solidFill>
                  <a:prstClr val="black"/>
                </a:solidFill>
              </a:endParaRPr>
            </a:p>
          </xdr:txBody>
        </xdr:sp>
        <xdr:sp macro="" textlink="">
          <xdr:nvSpPr>
            <xdr:cNvPr id="566" name="Rectangle 61"/>
            <xdr:cNvSpPr>
              <a:spLocks noChangeArrowheads="1"/>
            </xdr:cNvSpPr>
          </xdr:nvSpPr>
          <xdr:spPr bwMode="auto">
            <a:xfrm>
              <a:off x="788408" y="2697823"/>
              <a:ext cx="3617648" cy="780202"/>
            </a:xfrm>
            <a:prstGeom prst="rect">
              <a:avLst/>
            </a:prstGeom>
            <a:solidFill>
              <a:srgbClr val="13476E"/>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1000" b="1">
                  <a:solidFill>
                    <a:prstClr val="white"/>
                  </a:solidFill>
                  <a:latin typeface="Verdana" panose="020B0604030504040204" pitchFamily="34" charset="0"/>
                  <a:ea typeface="Verdana" panose="020B0604030504040204" pitchFamily="34" charset="0"/>
                </a:rPr>
                <a:t>HOSPITAL MILITAR CENTRAL</a:t>
              </a:r>
            </a:p>
          </xdr:txBody>
        </xdr:sp>
        <xdr:sp macro="" textlink="">
          <xdr:nvSpPr>
            <xdr:cNvPr id="567" name="Rectangle: Rounded Corners 29">
              <a:extLst>
                <a:ext uri="{FF2B5EF4-FFF2-40B4-BE49-F238E27FC236}">
                  <a16:creationId xmlns:r="http://schemas.openxmlformats.org/officeDocument/2006/relationships" xmlns:p="http://schemas.openxmlformats.org/presentationml/2006/main" xmlns="" xmlns:a16="http://schemas.microsoft.com/office/drawing/2014/main" xmlns:lc="http://schemas.openxmlformats.org/drawingml/2006/lockedCanvas" id="{79CDEF7E-5B82-2215-1ACF-A75C0927EAC9}"/>
                </a:ext>
              </a:extLst>
            </xdr:cNvPr>
            <xdr:cNvSpPr/>
          </xdr:nvSpPr>
          <xdr:spPr>
            <a:xfrm>
              <a:off x="1309020" y="4018278"/>
              <a:ext cx="2708563" cy="789458"/>
            </a:xfrm>
            <a:prstGeom prst="roundRect">
              <a:avLst>
                <a:gd name="adj" fmla="val 8781"/>
              </a:avLst>
            </a:prstGeom>
            <a:solidFill>
              <a:srgbClr val="13476E">
                <a:alpha val="51000"/>
              </a:srgbClr>
            </a:solidFill>
            <a:ln>
              <a:solidFill>
                <a:schemeClr val="bg1"/>
              </a:solidFill>
            </a:ln>
            <a:effectLst>
              <a:softEdge rad="304800"/>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IN">
                <a:solidFill>
                  <a:prstClr val="white"/>
                </a:solidFill>
                <a:latin typeface="Verdana" panose="020B0604030504040204" pitchFamily="34" charset="0"/>
                <a:ea typeface="Verdana" panose="020B0604030504040204" pitchFamily="34" charset="0"/>
              </a:endParaRPr>
            </a:p>
          </xdr:txBody>
        </xdr:sp>
      </xdr:grpSp>
      <xdr:sp macro="" textlink="">
        <xdr:nvSpPr>
          <xdr:cNvPr id="513" name="Rectangle: Rounded Corners 29">
            <a:extLst>
              <a:ext uri="{FF2B5EF4-FFF2-40B4-BE49-F238E27FC236}">
                <a16:creationId xmlns:r="http://schemas.openxmlformats.org/officeDocument/2006/relationships" xmlns:p="http://schemas.openxmlformats.org/presentationml/2006/main" xmlns="" xmlns:a16="http://schemas.microsoft.com/office/drawing/2014/main" xmlns:lc="http://schemas.openxmlformats.org/drawingml/2006/lockedCanvas" id="{79CDEF7E-5B82-2215-1ACF-A75C0927EAC9}"/>
              </a:ext>
            </a:extLst>
          </xdr:cNvPr>
          <xdr:cNvSpPr/>
        </xdr:nvSpPr>
        <xdr:spPr>
          <a:xfrm>
            <a:off x="4941449" y="6214434"/>
            <a:ext cx="2452537" cy="633046"/>
          </a:xfrm>
          <a:prstGeom prst="roundRect">
            <a:avLst>
              <a:gd name="adj" fmla="val 8781"/>
            </a:avLst>
          </a:prstGeom>
          <a:solidFill>
            <a:srgbClr val="13476E">
              <a:alpha val="51000"/>
            </a:srgbClr>
          </a:solidFill>
          <a:ln>
            <a:solidFill>
              <a:schemeClr val="bg1"/>
            </a:solidFill>
          </a:ln>
          <a:effectLst>
            <a:softEdge rad="304800"/>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IN">
              <a:solidFill>
                <a:prstClr val="white"/>
              </a:solidFill>
              <a:latin typeface="Verdana" panose="020B0604030504040204" pitchFamily="34" charset="0"/>
              <a:ea typeface="Verdana" panose="020B0604030504040204" pitchFamily="34" charset="0"/>
            </a:endParaRPr>
          </a:p>
        </xdr:txBody>
      </xdr:sp>
    </xdr:grpSp>
    <xdr:clientData/>
  </xdr:twoCellAnchor>
  <xdr:twoCellAnchor>
    <xdr:from>
      <xdr:col>4</xdr:col>
      <xdr:colOff>1228306</xdr:colOff>
      <xdr:row>26</xdr:row>
      <xdr:rowOff>184649</xdr:rowOff>
    </xdr:from>
    <xdr:to>
      <xdr:col>9</xdr:col>
      <xdr:colOff>756806</xdr:colOff>
      <xdr:row>33</xdr:row>
      <xdr:rowOff>60938</xdr:rowOff>
    </xdr:to>
    <xdr:sp macro="" textlink="">
      <xdr:nvSpPr>
        <xdr:cNvPr id="418" name="Rectangle: Rounded Corners 10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BA34A27-950C-A02C-B174-288DB29F419F}"/>
            </a:ext>
          </a:extLst>
        </xdr:cNvPr>
        <xdr:cNvSpPr/>
      </xdr:nvSpPr>
      <xdr:spPr>
        <a:xfrm>
          <a:off x="3588849" y="4926442"/>
          <a:ext cx="4435946" cy="1180800"/>
        </a:xfrm>
        <a:prstGeom prst="roundRect">
          <a:avLst>
            <a:gd name="adj" fmla="val 8887"/>
          </a:avLst>
        </a:prstGeom>
        <a:solidFill>
          <a:schemeClr val="bg1"/>
        </a:solidFill>
        <a:ln>
          <a:solidFill>
            <a:srgbClr val="13476E"/>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10</xdr:col>
      <xdr:colOff>111443</xdr:colOff>
      <xdr:row>26</xdr:row>
      <xdr:rowOff>184649</xdr:rowOff>
    </xdr:from>
    <xdr:to>
      <xdr:col>15</xdr:col>
      <xdr:colOff>734104</xdr:colOff>
      <xdr:row>33</xdr:row>
      <xdr:rowOff>60938</xdr:rowOff>
    </xdr:to>
    <xdr:sp macro="" textlink="">
      <xdr:nvSpPr>
        <xdr:cNvPr id="419" name="Rectangle: Rounded Corners 10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7632B31-3AD5-9EDD-6848-F8316585C231}"/>
            </a:ext>
          </a:extLst>
        </xdr:cNvPr>
        <xdr:cNvSpPr/>
      </xdr:nvSpPr>
      <xdr:spPr>
        <a:xfrm>
          <a:off x="8145573" y="4926442"/>
          <a:ext cx="4453368" cy="1180800"/>
        </a:xfrm>
        <a:prstGeom prst="roundRect">
          <a:avLst>
            <a:gd name="adj" fmla="val 9253"/>
          </a:avLst>
        </a:prstGeom>
        <a:solidFill>
          <a:schemeClr val="bg1"/>
        </a:solidFill>
        <a:ln>
          <a:solidFill>
            <a:srgbClr val="13476E"/>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4</xdr:col>
      <xdr:colOff>1228305</xdr:colOff>
      <xdr:row>24</xdr:row>
      <xdr:rowOff>196994</xdr:rowOff>
    </xdr:from>
    <xdr:to>
      <xdr:col>10</xdr:col>
      <xdr:colOff>7918</xdr:colOff>
      <xdr:row>27</xdr:row>
      <xdr:rowOff>135026</xdr:rowOff>
    </xdr:to>
    <xdr:sp macro="" textlink="">
      <xdr:nvSpPr>
        <xdr:cNvPr id="420" name="Rectangle: Rounded Corners 6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2AF0CFB-DD50-0512-3398-4877210613C7}"/>
            </a:ext>
          </a:extLst>
        </xdr:cNvPr>
        <xdr:cNvSpPr/>
      </xdr:nvSpPr>
      <xdr:spPr>
        <a:xfrm>
          <a:off x="3588848" y="4586777"/>
          <a:ext cx="4453200" cy="517814"/>
        </a:xfrm>
        <a:prstGeom prst="roundRect">
          <a:avLst>
            <a:gd name="adj" fmla="val 19711"/>
          </a:avLst>
        </a:prstGeom>
        <a:gradFill flip="none" rotWithShape="1">
          <a:gsLst>
            <a:gs pos="0">
              <a:srgbClr val="13476E">
                <a:shade val="30000"/>
                <a:satMod val="115000"/>
              </a:srgbClr>
            </a:gs>
            <a:gs pos="50000">
              <a:srgbClr val="13476E">
                <a:shade val="67500"/>
                <a:satMod val="115000"/>
              </a:srgbClr>
            </a:gs>
            <a:gs pos="100000">
              <a:srgbClr val="13476E">
                <a:shade val="100000"/>
                <a:satMod val="115000"/>
              </a:srgbClr>
            </a:gs>
          </a:gsLst>
          <a:lin ang="54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10</xdr:col>
      <xdr:colOff>111443</xdr:colOff>
      <xdr:row>24</xdr:row>
      <xdr:rowOff>216060</xdr:rowOff>
    </xdr:from>
    <xdr:to>
      <xdr:col>15</xdr:col>
      <xdr:colOff>734104</xdr:colOff>
      <xdr:row>27</xdr:row>
      <xdr:rowOff>154092</xdr:rowOff>
    </xdr:to>
    <xdr:sp macro="" textlink="">
      <xdr:nvSpPr>
        <xdr:cNvPr id="421" name="Rectangle: Rounded Corners 6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2A0B159-4AB2-C22E-CD35-193E1126654F}"/>
            </a:ext>
          </a:extLst>
        </xdr:cNvPr>
        <xdr:cNvSpPr/>
      </xdr:nvSpPr>
      <xdr:spPr>
        <a:xfrm>
          <a:off x="8145573" y="4605843"/>
          <a:ext cx="4453368" cy="517814"/>
        </a:xfrm>
        <a:prstGeom prst="roundRect">
          <a:avLst>
            <a:gd name="adj" fmla="val 19711"/>
          </a:avLst>
        </a:prstGeom>
        <a:gradFill flip="none" rotWithShape="1">
          <a:gsLst>
            <a:gs pos="0">
              <a:srgbClr val="13476E">
                <a:shade val="30000"/>
                <a:satMod val="115000"/>
              </a:srgbClr>
            </a:gs>
            <a:gs pos="50000">
              <a:srgbClr val="13476E">
                <a:shade val="67500"/>
                <a:satMod val="115000"/>
              </a:srgbClr>
            </a:gs>
            <a:gs pos="100000">
              <a:srgbClr val="13476E">
                <a:shade val="100000"/>
                <a:satMod val="115000"/>
              </a:srgbClr>
            </a:gs>
          </a:gsLst>
          <a:lin ang="54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4</xdr:col>
      <xdr:colOff>1463743</xdr:colOff>
      <xdr:row>28</xdr:row>
      <xdr:rowOff>133515</xdr:rowOff>
    </xdr:from>
    <xdr:to>
      <xdr:col>4</xdr:col>
      <xdr:colOff>1667016</xdr:colOff>
      <xdr:row>29</xdr:row>
      <xdr:rowOff>129722</xdr:rowOff>
    </xdr:to>
    <xdr:sp macro="" textlink="">
      <xdr:nvSpPr>
        <xdr:cNvPr id="422" name="Oval 7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9645E06D-C18B-6990-0055-50EE17BDE66E}"/>
            </a:ext>
          </a:extLst>
        </xdr:cNvPr>
        <xdr:cNvSpPr/>
      </xdr:nvSpPr>
      <xdr:spPr>
        <a:xfrm>
          <a:off x="3824286" y="5268732"/>
          <a:ext cx="203273" cy="203273"/>
        </a:xfrm>
        <a:prstGeom prst="ellipse">
          <a:avLst/>
        </a:prstGeom>
        <a:solidFill>
          <a:srgbClr val="00803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clientData/>
  </xdr:twoCellAnchor>
  <xdr:twoCellAnchor>
    <xdr:from>
      <xdr:col>4</xdr:col>
      <xdr:colOff>1526507</xdr:colOff>
      <xdr:row>28</xdr:row>
      <xdr:rowOff>198182</xdr:rowOff>
    </xdr:from>
    <xdr:to>
      <xdr:col>4</xdr:col>
      <xdr:colOff>1604252</xdr:colOff>
      <xdr:row>29</xdr:row>
      <xdr:rowOff>36835</xdr:rowOff>
    </xdr:to>
    <xdr:sp macro="" textlink="">
      <xdr:nvSpPr>
        <xdr:cNvPr id="423"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AB420CF-032C-0E75-F151-6CBBE450C848}"/>
            </a:ext>
          </a:extLst>
        </xdr:cNvPr>
        <xdr:cNvSpPr/>
      </xdr:nvSpPr>
      <xdr:spPr>
        <a:xfrm rot="19036600">
          <a:off x="3887050" y="5333399"/>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no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clientData/>
  </xdr:twoCellAnchor>
  <xdr:twoCellAnchor>
    <xdr:from>
      <xdr:col>4</xdr:col>
      <xdr:colOff>1469199</xdr:colOff>
      <xdr:row>30</xdr:row>
      <xdr:rowOff>96821</xdr:rowOff>
    </xdr:from>
    <xdr:to>
      <xdr:col>4</xdr:col>
      <xdr:colOff>1672472</xdr:colOff>
      <xdr:row>31</xdr:row>
      <xdr:rowOff>175855</xdr:rowOff>
    </xdr:to>
    <xdr:grpSp>
      <xdr:nvGrpSpPr>
        <xdr:cNvPr id="424" name="Group 8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DBA845E-A902-589B-65C4-2EC309FF730B}"/>
            </a:ext>
          </a:extLst>
        </xdr:cNvPr>
        <xdr:cNvGrpSpPr/>
      </xdr:nvGrpSpPr>
      <xdr:grpSpPr>
        <a:xfrm>
          <a:off x="3836842" y="5702964"/>
          <a:ext cx="203273" cy="201498"/>
          <a:chOff x="2158566" y="3009703"/>
          <a:chExt cx="203273" cy="203273"/>
        </a:xfrm>
        <a:solidFill>
          <a:srgbClr val="008033"/>
        </a:solidFill>
      </xdr:grpSpPr>
      <xdr:sp macro="" textlink="">
        <xdr:nvSpPr>
          <xdr:cNvPr id="510" name="Oval 8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E037BB9-D5E9-CAB7-B316-35422349456B}"/>
              </a:ext>
            </a:extLst>
          </xdr:cNvPr>
          <xdr:cNvSpPr/>
        </xdr:nvSpPr>
        <xdr:spPr>
          <a:xfrm>
            <a:off x="2158566" y="3009703"/>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sp macro="" textlink="">
        <xdr:nvSpPr>
          <xdr:cNvPr id="511"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0EB7F1B-5439-EEFC-627A-EEE7256784DB}"/>
              </a:ext>
            </a:extLst>
          </xdr:cNvPr>
          <xdr:cNvSpPr/>
        </xdr:nvSpPr>
        <xdr:spPr>
          <a:xfrm rot="19036600">
            <a:off x="2221331" y="3076926"/>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grpSp>
    <xdr:clientData/>
  </xdr:twoCellAnchor>
  <xdr:twoCellAnchor>
    <xdr:from>
      <xdr:col>10</xdr:col>
      <xdr:colOff>294406</xdr:colOff>
      <xdr:row>28</xdr:row>
      <xdr:rowOff>139050</xdr:rowOff>
    </xdr:from>
    <xdr:to>
      <xdr:col>10</xdr:col>
      <xdr:colOff>497679</xdr:colOff>
      <xdr:row>29</xdr:row>
      <xdr:rowOff>135257</xdr:rowOff>
    </xdr:to>
    <xdr:grpSp>
      <xdr:nvGrpSpPr>
        <xdr:cNvPr id="425" name="Group 10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D2B4D3D-938F-C153-2914-EA20E66CDAEF}"/>
            </a:ext>
          </a:extLst>
        </xdr:cNvPr>
        <xdr:cNvGrpSpPr/>
      </xdr:nvGrpSpPr>
      <xdr:grpSpPr>
        <a:xfrm>
          <a:off x="8322620" y="5309764"/>
          <a:ext cx="203273" cy="200314"/>
          <a:chOff x="2158566" y="2693347"/>
          <a:chExt cx="203273" cy="203273"/>
        </a:xfrm>
        <a:solidFill>
          <a:srgbClr val="008033"/>
        </a:solidFill>
      </xdr:grpSpPr>
      <xdr:sp macro="" textlink="">
        <xdr:nvSpPr>
          <xdr:cNvPr id="508" name="Oval 10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62A1997-C3A1-A652-E538-B03744703FE9}"/>
              </a:ext>
            </a:extLst>
          </xdr:cNvPr>
          <xdr:cNvSpPr/>
        </xdr:nvSpPr>
        <xdr:spPr>
          <a:xfrm>
            <a:off x="2158566" y="2693347"/>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rgbClr val="008033"/>
              </a:solidFill>
            </a:endParaRPr>
          </a:p>
        </xdr:txBody>
      </xdr:sp>
      <xdr:sp macro="" textlink="">
        <xdr:nvSpPr>
          <xdr:cNvPr id="509"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E3E0B6C-B93A-EE9C-9799-7D85ED632E42}"/>
              </a:ext>
            </a:extLst>
          </xdr:cNvPr>
          <xdr:cNvSpPr/>
        </xdr:nvSpPr>
        <xdr:spPr>
          <a:xfrm rot="19036600">
            <a:off x="2221330" y="2758014"/>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rgbClr val="008033"/>
              </a:solidFill>
            </a:endParaRPr>
          </a:p>
        </xdr:txBody>
      </xdr:sp>
    </xdr:grpSp>
    <xdr:clientData/>
  </xdr:twoCellAnchor>
  <xdr:twoCellAnchor>
    <xdr:from>
      <xdr:col>10</xdr:col>
      <xdr:colOff>294406</xdr:colOff>
      <xdr:row>30</xdr:row>
      <xdr:rowOff>90659</xdr:rowOff>
    </xdr:from>
    <xdr:to>
      <xdr:col>10</xdr:col>
      <xdr:colOff>497679</xdr:colOff>
      <xdr:row>31</xdr:row>
      <xdr:rowOff>169693</xdr:rowOff>
    </xdr:to>
    <xdr:grpSp>
      <xdr:nvGrpSpPr>
        <xdr:cNvPr id="426" name="Group 11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E4B1687-45B3-A247-9582-2738CD77D001}"/>
            </a:ext>
          </a:extLst>
        </xdr:cNvPr>
        <xdr:cNvGrpSpPr/>
      </xdr:nvGrpSpPr>
      <xdr:grpSpPr>
        <a:xfrm>
          <a:off x="8322620" y="5696802"/>
          <a:ext cx="203273" cy="201498"/>
          <a:chOff x="2158566" y="3009703"/>
          <a:chExt cx="203273" cy="203273"/>
        </a:xfrm>
        <a:solidFill>
          <a:srgbClr val="008033"/>
        </a:solidFill>
      </xdr:grpSpPr>
      <xdr:sp macro="" textlink="">
        <xdr:nvSpPr>
          <xdr:cNvPr id="506" name="Oval 11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34B936B-A76E-2A35-104A-DF412199967C}"/>
              </a:ext>
            </a:extLst>
          </xdr:cNvPr>
          <xdr:cNvSpPr/>
        </xdr:nvSpPr>
        <xdr:spPr>
          <a:xfrm>
            <a:off x="2158566" y="3009703"/>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rgbClr val="008033"/>
              </a:solidFill>
            </a:endParaRPr>
          </a:p>
        </xdr:txBody>
      </xdr:sp>
      <xdr:sp macro="" textlink="">
        <xdr:nvSpPr>
          <xdr:cNvPr id="507"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D3971FC-1A4B-6ED7-9A0F-27BA822062D6}"/>
              </a:ext>
            </a:extLst>
          </xdr:cNvPr>
          <xdr:cNvSpPr/>
        </xdr:nvSpPr>
        <xdr:spPr>
          <a:xfrm rot="19036600">
            <a:off x="2221331" y="3076926"/>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rgbClr val="008033"/>
              </a:solidFill>
            </a:endParaRPr>
          </a:p>
        </xdr:txBody>
      </xdr:sp>
    </xdr:grpSp>
    <xdr:clientData/>
  </xdr:twoCellAnchor>
  <xdr:twoCellAnchor>
    <xdr:from>
      <xdr:col>4</xdr:col>
      <xdr:colOff>1222570</xdr:colOff>
      <xdr:row>36</xdr:row>
      <xdr:rowOff>77811</xdr:rowOff>
    </xdr:from>
    <xdr:to>
      <xdr:col>9</xdr:col>
      <xdr:colOff>756806</xdr:colOff>
      <xdr:row>42</xdr:row>
      <xdr:rowOff>160538</xdr:rowOff>
    </xdr:to>
    <xdr:sp macro="" textlink="">
      <xdr:nvSpPr>
        <xdr:cNvPr id="427" name="Rectangle: Rounded Corners 1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E42425F-A995-AE23-92B3-74E6F4C76F8C}"/>
            </a:ext>
          </a:extLst>
        </xdr:cNvPr>
        <xdr:cNvSpPr/>
      </xdr:nvSpPr>
      <xdr:spPr>
        <a:xfrm>
          <a:off x="3583113" y="6724604"/>
          <a:ext cx="4441682" cy="1180173"/>
        </a:xfrm>
        <a:prstGeom prst="roundRect">
          <a:avLst>
            <a:gd name="adj" fmla="val 8887"/>
          </a:avLst>
        </a:prstGeom>
        <a:solidFill>
          <a:schemeClr val="bg1"/>
        </a:solidFill>
        <a:ln>
          <a:solidFill>
            <a:schemeClr val="bg2">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10</xdr:col>
      <xdr:colOff>111443</xdr:colOff>
      <xdr:row>36</xdr:row>
      <xdr:rowOff>77811</xdr:rowOff>
    </xdr:from>
    <xdr:to>
      <xdr:col>15</xdr:col>
      <xdr:colOff>734104</xdr:colOff>
      <xdr:row>42</xdr:row>
      <xdr:rowOff>160538</xdr:rowOff>
    </xdr:to>
    <xdr:sp macro="" textlink="">
      <xdr:nvSpPr>
        <xdr:cNvPr id="428" name="Rectangle: Rounded Corners 12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864F736-89D8-256D-A7BF-0B2CA1753232}"/>
            </a:ext>
          </a:extLst>
        </xdr:cNvPr>
        <xdr:cNvSpPr/>
      </xdr:nvSpPr>
      <xdr:spPr>
        <a:xfrm>
          <a:off x="8145573" y="6724604"/>
          <a:ext cx="4453368" cy="1180173"/>
        </a:xfrm>
        <a:prstGeom prst="roundRect">
          <a:avLst>
            <a:gd name="adj" fmla="val 9253"/>
          </a:avLst>
        </a:prstGeom>
        <a:solidFill>
          <a:schemeClr val="bg1"/>
        </a:solidFill>
        <a:ln>
          <a:solidFill>
            <a:schemeClr val="bg2">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4</xdr:col>
      <xdr:colOff>1502193</xdr:colOff>
      <xdr:row>38</xdr:row>
      <xdr:rowOff>110283</xdr:rowOff>
    </xdr:from>
    <xdr:to>
      <xdr:col>4</xdr:col>
      <xdr:colOff>1705466</xdr:colOff>
      <xdr:row>39</xdr:row>
      <xdr:rowOff>85784</xdr:rowOff>
    </xdr:to>
    <xdr:grpSp>
      <xdr:nvGrpSpPr>
        <xdr:cNvPr id="429" name="Group 17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B7BD064-94BF-1F61-BC91-64B989036436}"/>
            </a:ext>
          </a:extLst>
        </xdr:cNvPr>
        <xdr:cNvGrpSpPr/>
      </xdr:nvGrpSpPr>
      <xdr:grpSpPr>
        <a:xfrm>
          <a:off x="3869836" y="7158783"/>
          <a:ext cx="203273" cy="206822"/>
          <a:chOff x="2158566" y="2693347"/>
          <a:chExt cx="203273" cy="203273"/>
        </a:xfrm>
        <a:solidFill>
          <a:srgbClr val="FFC000"/>
        </a:solidFill>
      </xdr:grpSpPr>
      <xdr:sp macro="" textlink="">
        <xdr:nvSpPr>
          <xdr:cNvPr id="504" name="Oval 17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3540C6E-120D-7D6C-B449-5B6E40D6B231}"/>
              </a:ext>
            </a:extLst>
          </xdr:cNvPr>
          <xdr:cNvSpPr/>
        </xdr:nvSpPr>
        <xdr:spPr>
          <a:xfrm>
            <a:off x="2158566" y="2693347"/>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sp macro="" textlink="">
        <xdr:nvSpPr>
          <xdr:cNvPr id="505"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0D9D215-15A2-68F3-40F3-EA5232A54A55}"/>
              </a:ext>
            </a:extLst>
          </xdr:cNvPr>
          <xdr:cNvSpPr/>
        </xdr:nvSpPr>
        <xdr:spPr>
          <a:xfrm rot="19036600">
            <a:off x="2221330" y="2758014"/>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grpSp>
    <xdr:clientData/>
  </xdr:twoCellAnchor>
  <xdr:twoCellAnchor>
    <xdr:from>
      <xdr:col>10</xdr:col>
      <xdr:colOff>294406</xdr:colOff>
      <xdr:row>38</xdr:row>
      <xdr:rowOff>110283</xdr:rowOff>
    </xdr:from>
    <xdr:to>
      <xdr:col>10</xdr:col>
      <xdr:colOff>497679</xdr:colOff>
      <xdr:row>39</xdr:row>
      <xdr:rowOff>85784</xdr:rowOff>
    </xdr:to>
    <xdr:grpSp>
      <xdr:nvGrpSpPr>
        <xdr:cNvPr id="430" name="Group 15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C9B9BA6-25B3-A224-FE4B-7EB6AA8B6012}"/>
            </a:ext>
          </a:extLst>
        </xdr:cNvPr>
        <xdr:cNvGrpSpPr/>
      </xdr:nvGrpSpPr>
      <xdr:grpSpPr>
        <a:xfrm>
          <a:off x="8322620" y="7158783"/>
          <a:ext cx="203273" cy="206822"/>
          <a:chOff x="2158566" y="2693347"/>
          <a:chExt cx="203273" cy="203273"/>
        </a:xfrm>
        <a:solidFill>
          <a:srgbClr val="FFC000"/>
        </a:solidFill>
      </xdr:grpSpPr>
      <xdr:sp macro="" textlink="">
        <xdr:nvSpPr>
          <xdr:cNvPr id="502" name="Oval 15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CA46A18-51A7-BF67-F32A-D440256A6F32}"/>
              </a:ext>
            </a:extLst>
          </xdr:cNvPr>
          <xdr:cNvSpPr/>
        </xdr:nvSpPr>
        <xdr:spPr>
          <a:xfrm>
            <a:off x="2158566" y="2693347"/>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sp macro="" textlink="">
        <xdr:nvSpPr>
          <xdr:cNvPr id="503"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1C21B3D-D852-743E-FD83-3DA7D4269DBE}"/>
              </a:ext>
            </a:extLst>
          </xdr:cNvPr>
          <xdr:cNvSpPr/>
        </xdr:nvSpPr>
        <xdr:spPr>
          <a:xfrm rot="19036600">
            <a:off x="2221330" y="2758014"/>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grpSp>
    <xdr:clientData/>
  </xdr:twoCellAnchor>
  <xdr:twoCellAnchor>
    <xdr:from>
      <xdr:col>4</xdr:col>
      <xdr:colOff>1222570</xdr:colOff>
      <xdr:row>34</xdr:row>
      <xdr:rowOff>122319</xdr:rowOff>
    </xdr:from>
    <xdr:to>
      <xdr:col>9</xdr:col>
      <xdr:colOff>756806</xdr:colOff>
      <xdr:row>37</xdr:row>
      <xdr:rowOff>39644</xdr:rowOff>
    </xdr:to>
    <xdr:sp macro="" textlink="">
      <xdr:nvSpPr>
        <xdr:cNvPr id="431" name="Rectangle: Rounded Corners 6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7BE77D1-6337-7BCC-ED9F-CCD54BCDACEE}"/>
            </a:ext>
          </a:extLst>
        </xdr:cNvPr>
        <xdr:cNvSpPr/>
      </xdr:nvSpPr>
      <xdr:spPr>
        <a:xfrm>
          <a:off x="3583113" y="6396395"/>
          <a:ext cx="4441682" cy="517814"/>
        </a:xfrm>
        <a:prstGeom prst="roundRect">
          <a:avLst>
            <a:gd name="adj" fmla="val 19711"/>
          </a:avLst>
        </a:prstGeom>
        <a:gradFill flip="none" rotWithShape="1">
          <a:gsLst>
            <a:gs pos="0">
              <a:srgbClr val="A5A5A5">
                <a:shade val="30000"/>
                <a:satMod val="115000"/>
              </a:srgbClr>
            </a:gs>
            <a:gs pos="50000">
              <a:srgbClr val="A5A5A5">
                <a:shade val="67500"/>
                <a:satMod val="115000"/>
              </a:srgbClr>
            </a:gs>
            <a:gs pos="100000">
              <a:srgbClr val="A5A5A5">
                <a:shade val="100000"/>
                <a:satMod val="115000"/>
              </a:srgbClr>
            </a:gs>
          </a:gsLst>
          <a:lin ang="54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10</xdr:col>
      <xdr:colOff>111443</xdr:colOff>
      <xdr:row>34</xdr:row>
      <xdr:rowOff>122319</xdr:rowOff>
    </xdr:from>
    <xdr:to>
      <xdr:col>15</xdr:col>
      <xdr:colOff>734104</xdr:colOff>
      <xdr:row>37</xdr:row>
      <xdr:rowOff>39644</xdr:rowOff>
    </xdr:to>
    <xdr:sp macro="" textlink="">
      <xdr:nvSpPr>
        <xdr:cNvPr id="432" name="Rectangle: Rounded Corners 6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993791C7-F08A-0CC3-421D-813F67502CC1}"/>
            </a:ext>
          </a:extLst>
        </xdr:cNvPr>
        <xdr:cNvSpPr/>
      </xdr:nvSpPr>
      <xdr:spPr>
        <a:xfrm>
          <a:off x="8145573" y="6396395"/>
          <a:ext cx="4453368" cy="517814"/>
        </a:xfrm>
        <a:prstGeom prst="roundRect">
          <a:avLst>
            <a:gd name="adj" fmla="val 19711"/>
          </a:avLst>
        </a:prstGeom>
        <a:gradFill flip="none" rotWithShape="1">
          <a:gsLst>
            <a:gs pos="0">
              <a:srgbClr val="A5A5A5">
                <a:shade val="30000"/>
                <a:satMod val="115000"/>
              </a:srgbClr>
            </a:gs>
            <a:gs pos="50000">
              <a:srgbClr val="A5A5A5">
                <a:shade val="67500"/>
                <a:satMod val="115000"/>
              </a:srgbClr>
            </a:gs>
            <a:gs pos="100000">
              <a:srgbClr val="A5A5A5">
                <a:shade val="100000"/>
                <a:satMod val="115000"/>
              </a:srgbClr>
            </a:gs>
          </a:gsLst>
          <a:lin ang="54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4</xdr:col>
      <xdr:colOff>1799632</xdr:colOff>
      <xdr:row>35</xdr:row>
      <xdr:rowOff>43736</xdr:rowOff>
    </xdr:from>
    <xdr:to>
      <xdr:col>9</xdr:col>
      <xdr:colOff>459241</xdr:colOff>
      <xdr:row>36</xdr:row>
      <xdr:rowOff>159311</xdr:rowOff>
    </xdr:to>
    <xdr:sp macro="" textlink="">
      <xdr:nvSpPr>
        <xdr:cNvPr id="433" name="TextBox 7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9BDEF16-34C1-9C52-961D-ED612409157D}"/>
            </a:ext>
          </a:extLst>
        </xdr:cNvPr>
        <xdr:cNvSpPr txBox="1"/>
      </xdr:nvSpPr>
      <xdr:spPr>
        <a:xfrm>
          <a:off x="4160175" y="6483464"/>
          <a:ext cx="3567055" cy="322640"/>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400" b="1" u="sng">
              <a:solidFill>
                <a:schemeClr val="bg1"/>
              </a:solidFill>
              <a:latin typeface="Verdana" panose="020B0604030504040204" pitchFamily="34" charset="0"/>
              <a:ea typeface="Verdana" panose="020B0604030504040204" pitchFamily="34" charset="0"/>
            </a:rPr>
            <a:t>Fortalecer la gestión por procesos y cultura de mejoramiento</a:t>
          </a:r>
        </a:p>
      </xdr:txBody>
    </xdr:sp>
    <xdr:clientData/>
  </xdr:twoCellAnchor>
  <xdr:twoCellAnchor>
    <xdr:from>
      <xdr:col>10</xdr:col>
      <xdr:colOff>677619</xdr:colOff>
      <xdr:row>35</xdr:row>
      <xdr:rowOff>76421</xdr:rowOff>
    </xdr:from>
    <xdr:to>
      <xdr:col>14</xdr:col>
      <xdr:colOff>753785</xdr:colOff>
      <xdr:row>36</xdr:row>
      <xdr:rowOff>158945</xdr:rowOff>
    </xdr:to>
    <xdr:sp macro="" textlink="">
      <xdr:nvSpPr>
        <xdr:cNvPr id="434" name="TextBox 7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FF417D1-CB09-E0F1-C514-DBEC8FDDD78B}"/>
            </a:ext>
          </a:extLst>
        </xdr:cNvPr>
        <xdr:cNvSpPr txBox="1"/>
      </xdr:nvSpPr>
      <xdr:spPr>
        <a:xfrm>
          <a:off x="8711749" y="6516149"/>
          <a:ext cx="3140732" cy="28958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400" b="1" u="sng">
              <a:solidFill>
                <a:schemeClr val="bg1"/>
              </a:solidFill>
              <a:latin typeface="Verdana" panose="020B0604030504040204" pitchFamily="34" charset="0"/>
              <a:ea typeface="Verdana" panose="020B0604030504040204" pitchFamily="34" charset="0"/>
            </a:rPr>
            <a:t>Optimizar la gestión financiera</a:t>
          </a:r>
        </a:p>
      </xdr:txBody>
    </xdr:sp>
    <xdr:clientData/>
  </xdr:twoCellAnchor>
  <xdr:twoCellAnchor editAs="oneCell">
    <xdr:from>
      <xdr:col>9</xdr:col>
      <xdr:colOff>318627</xdr:colOff>
      <xdr:row>35</xdr:row>
      <xdr:rowOff>34229</xdr:rowOff>
    </xdr:from>
    <xdr:to>
      <xdr:col>9</xdr:col>
      <xdr:colOff>697300</xdr:colOff>
      <xdr:row>36</xdr:row>
      <xdr:rowOff>205837</xdr:rowOff>
    </xdr:to>
    <xdr:pic>
      <xdr:nvPicPr>
        <xdr:cNvPr id="435" name="Graphic 182" descr="Gears with solid fill">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D5C7EBF-B416-C66F-63DD-18D15F43477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p="http://schemas.openxmlformats.org/presentationml/2006/main" xmlns:asvg="http://schemas.microsoft.com/office/drawing/2016/SVG/main" xmlns="" xmlns:lc="http://schemas.openxmlformats.org/drawingml/2006/lockedCanvas" r:embed="rId7"/>
            </a:ext>
          </a:extLst>
        </a:blip>
        <a:stretch>
          <a:fillRect/>
        </a:stretch>
      </xdr:blipFill>
      <xdr:spPr>
        <a:xfrm>
          <a:off x="7586616" y="6473957"/>
          <a:ext cx="378673" cy="378673"/>
        </a:xfrm>
        <a:prstGeom prst="rect">
          <a:avLst/>
        </a:prstGeom>
      </xdr:spPr>
    </xdr:pic>
    <xdr:clientData/>
  </xdr:twoCellAnchor>
  <xdr:twoCellAnchor>
    <xdr:from>
      <xdr:col>4</xdr:col>
      <xdr:colOff>1758422</xdr:colOff>
      <xdr:row>38</xdr:row>
      <xdr:rowOff>83191</xdr:rowOff>
    </xdr:from>
    <xdr:to>
      <xdr:col>6</xdr:col>
      <xdr:colOff>278003</xdr:colOff>
      <xdr:row>39</xdr:row>
      <xdr:rowOff>105498</xdr:rowOff>
    </xdr:to>
    <xdr:sp macro="" textlink="">
      <xdr:nvSpPr>
        <xdr:cNvPr id="436"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4118965" y="7081995"/>
          <a:ext cx="1128603"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Indicadores</a:t>
          </a:r>
        </a:p>
      </xdr:txBody>
    </xdr:sp>
    <xdr:clientData/>
  </xdr:twoCellAnchor>
  <xdr:twoCellAnchor>
    <xdr:from>
      <xdr:col>6</xdr:col>
      <xdr:colOff>278003</xdr:colOff>
      <xdr:row>38</xdr:row>
      <xdr:rowOff>98229</xdr:rowOff>
    </xdr:from>
    <xdr:to>
      <xdr:col>6</xdr:col>
      <xdr:colOff>707545</xdr:colOff>
      <xdr:row>39</xdr:row>
      <xdr:rowOff>65951</xdr:rowOff>
    </xdr:to>
    <xdr:sp macro="" textlink="">
      <xdr:nvSpPr>
        <xdr:cNvPr id="437"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5247568" y="7097033"/>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33</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13</xdr:col>
      <xdr:colOff>17853</xdr:colOff>
      <xdr:row>17</xdr:row>
      <xdr:rowOff>218167</xdr:rowOff>
    </xdr:from>
    <xdr:to>
      <xdr:col>15</xdr:col>
      <xdr:colOff>646310</xdr:colOff>
      <xdr:row>22</xdr:row>
      <xdr:rowOff>92792</xdr:rowOff>
    </xdr:to>
    <xdr:sp macro="" textlink="">
      <xdr:nvSpPr>
        <xdr:cNvPr id="438" name="Google Shape;141;p2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FC3FA0A-1DD2-61C2-9C71-F3744E4C511A}"/>
            </a:ext>
          </a:extLst>
        </xdr:cNvPr>
        <xdr:cNvSpPr txBox="1">
          <a:spLocks/>
        </xdr:cNvSpPr>
      </xdr:nvSpPr>
      <xdr:spPr>
        <a:xfrm>
          <a:off x="10350407" y="3303439"/>
          <a:ext cx="2160740" cy="827125"/>
        </a:xfrm>
        <a:prstGeom prst="rect">
          <a:avLst/>
        </a:prstGeom>
        <a:noFill/>
        <a:ln>
          <a:noFill/>
        </a:ln>
      </xdr:spPr>
      <xdr:txBody>
        <a:bodyPr spcFirstLastPara="1" vert="horz" wrap="square" lIns="90099" tIns="45033" rIns="90099" bIns="45033" rtlCol="0" anchor="ctr" anchorCtr="0">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2000" b="1">
              <a:solidFill>
                <a:schemeClr val="bg1"/>
              </a:solidFill>
              <a:latin typeface="Verdana" panose="020B0604030504040204" pitchFamily="34" charset="0"/>
              <a:ea typeface="Verdana" panose="020B0604030504040204" pitchFamily="34" charset="0"/>
              <a:cs typeface="Arial" panose="020B0604020202020204" pitchFamily="34" charset="0"/>
            </a:rPr>
            <a:t>Actividades</a:t>
          </a:r>
          <a:endParaRPr lang="es-MX" sz="1400">
            <a:solidFill>
              <a:schemeClr val="bg1"/>
            </a:solidFill>
            <a:latin typeface="Verdana" panose="020B0604030504040204" pitchFamily="34" charset="0"/>
            <a:ea typeface="Verdana" panose="020B0604030504040204" pitchFamily="34" charset="0"/>
            <a:cs typeface="Arial" panose="020B0604020202020204" pitchFamily="34" charset="0"/>
          </a:endParaRPr>
        </a:p>
      </xdr:txBody>
    </xdr:sp>
    <xdr:clientData/>
  </xdr:twoCellAnchor>
  <xdr:twoCellAnchor>
    <xdr:from>
      <xdr:col>4</xdr:col>
      <xdr:colOff>1284058</xdr:colOff>
      <xdr:row>35</xdr:row>
      <xdr:rowOff>69569</xdr:rowOff>
    </xdr:from>
    <xdr:to>
      <xdr:col>4</xdr:col>
      <xdr:colOff>1817549</xdr:colOff>
      <xdr:row>36</xdr:row>
      <xdr:rowOff>185144</xdr:rowOff>
    </xdr:to>
    <xdr:sp macro="" textlink="">
      <xdr:nvSpPr>
        <xdr:cNvPr id="439" name="TextBox 7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9BDEF16-34C1-9C52-961D-ED612409157D}"/>
            </a:ext>
          </a:extLst>
        </xdr:cNvPr>
        <xdr:cNvSpPr txBox="1"/>
      </xdr:nvSpPr>
      <xdr:spPr>
        <a:xfrm>
          <a:off x="3644601" y="6509297"/>
          <a:ext cx="533491" cy="322640"/>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2400" b="1">
              <a:solidFill>
                <a:schemeClr val="bg1"/>
              </a:solidFill>
              <a:latin typeface="Verdana" panose="020B0604030504040204" pitchFamily="34" charset="0"/>
              <a:ea typeface="Verdana" panose="020B0604030504040204" pitchFamily="34" charset="0"/>
            </a:rPr>
            <a:t>03</a:t>
          </a:r>
        </a:p>
      </xdr:txBody>
    </xdr:sp>
    <xdr:clientData/>
  </xdr:twoCellAnchor>
  <xdr:twoCellAnchor>
    <xdr:from>
      <xdr:col>4</xdr:col>
      <xdr:colOff>1502193</xdr:colOff>
      <xdr:row>40</xdr:row>
      <xdr:rowOff>162361</xdr:rowOff>
    </xdr:from>
    <xdr:to>
      <xdr:col>4</xdr:col>
      <xdr:colOff>1705466</xdr:colOff>
      <xdr:row>41</xdr:row>
      <xdr:rowOff>137862</xdr:rowOff>
    </xdr:to>
    <xdr:grpSp>
      <xdr:nvGrpSpPr>
        <xdr:cNvPr id="440" name="Group 17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B7BD064-94BF-1F61-BC91-64B989036436}"/>
            </a:ext>
          </a:extLst>
        </xdr:cNvPr>
        <xdr:cNvGrpSpPr/>
      </xdr:nvGrpSpPr>
      <xdr:grpSpPr>
        <a:xfrm>
          <a:off x="3869836" y="7564647"/>
          <a:ext cx="203273" cy="206822"/>
          <a:chOff x="2158566" y="2693347"/>
          <a:chExt cx="203273" cy="203273"/>
        </a:xfrm>
        <a:solidFill>
          <a:srgbClr val="FFC000"/>
        </a:solidFill>
      </xdr:grpSpPr>
      <xdr:sp macro="" textlink="">
        <xdr:nvSpPr>
          <xdr:cNvPr id="500" name="Oval 17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3540C6E-120D-7D6C-B449-5B6E40D6B231}"/>
              </a:ext>
            </a:extLst>
          </xdr:cNvPr>
          <xdr:cNvSpPr/>
        </xdr:nvSpPr>
        <xdr:spPr>
          <a:xfrm>
            <a:off x="2158566" y="2693347"/>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sp macro="" textlink="">
        <xdr:nvSpPr>
          <xdr:cNvPr id="501"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0D9D215-15A2-68F3-40F3-EA5232A54A55}"/>
              </a:ext>
            </a:extLst>
          </xdr:cNvPr>
          <xdr:cNvSpPr/>
        </xdr:nvSpPr>
        <xdr:spPr>
          <a:xfrm rot="19036600">
            <a:off x="2221330" y="2758014"/>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grpSp>
    <xdr:clientData/>
  </xdr:twoCellAnchor>
  <xdr:twoCellAnchor>
    <xdr:from>
      <xdr:col>4</xdr:col>
      <xdr:colOff>1758422</xdr:colOff>
      <xdr:row>40</xdr:row>
      <xdr:rowOff>135269</xdr:rowOff>
    </xdr:from>
    <xdr:to>
      <xdr:col>6</xdr:col>
      <xdr:colOff>278003</xdr:colOff>
      <xdr:row>41</xdr:row>
      <xdr:rowOff>157576</xdr:rowOff>
    </xdr:to>
    <xdr:sp macro="" textlink="">
      <xdr:nvSpPr>
        <xdr:cNvPr id="441"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4118965" y="7486084"/>
          <a:ext cx="1128603"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Actividades</a:t>
          </a:r>
        </a:p>
      </xdr:txBody>
    </xdr:sp>
    <xdr:clientData/>
  </xdr:twoCellAnchor>
  <xdr:twoCellAnchor>
    <xdr:from>
      <xdr:col>6</xdr:col>
      <xdr:colOff>278003</xdr:colOff>
      <xdr:row>40</xdr:row>
      <xdr:rowOff>150307</xdr:rowOff>
    </xdr:from>
    <xdr:to>
      <xdr:col>6</xdr:col>
      <xdr:colOff>707545</xdr:colOff>
      <xdr:row>41</xdr:row>
      <xdr:rowOff>118029</xdr:rowOff>
    </xdr:to>
    <xdr:sp macro="" textlink="">
      <xdr:nvSpPr>
        <xdr:cNvPr id="442"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5247568" y="7501122"/>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03</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10</xdr:col>
      <xdr:colOff>615322</xdr:colOff>
      <xdr:row>38</xdr:row>
      <xdr:rowOff>83191</xdr:rowOff>
    </xdr:from>
    <xdr:to>
      <xdr:col>15</xdr:col>
      <xdr:colOff>397579</xdr:colOff>
      <xdr:row>39</xdr:row>
      <xdr:rowOff>105498</xdr:rowOff>
    </xdr:to>
    <xdr:sp macro="" textlink="">
      <xdr:nvSpPr>
        <xdr:cNvPr id="443"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8649452" y="7081995"/>
          <a:ext cx="3612964"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211642</xdr:colOff>
      <xdr:row>38</xdr:row>
      <xdr:rowOff>98229</xdr:rowOff>
    </xdr:from>
    <xdr:to>
      <xdr:col>12</xdr:col>
      <xdr:colOff>641184</xdr:colOff>
      <xdr:row>39</xdr:row>
      <xdr:rowOff>65951</xdr:rowOff>
    </xdr:to>
    <xdr:sp macro="" textlink="">
      <xdr:nvSpPr>
        <xdr:cNvPr id="444"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9778055" y="7097033"/>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08</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10</xdr:col>
      <xdr:colOff>294406</xdr:colOff>
      <xdr:row>40</xdr:row>
      <xdr:rowOff>162692</xdr:rowOff>
    </xdr:from>
    <xdr:to>
      <xdr:col>10</xdr:col>
      <xdr:colOff>497679</xdr:colOff>
      <xdr:row>41</xdr:row>
      <xdr:rowOff>138193</xdr:rowOff>
    </xdr:to>
    <xdr:grpSp>
      <xdr:nvGrpSpPr>
        <xdr:cNvPr id="445" name="Group 15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C9B9BA6-25B3-A224-FE4B-7EB6AA8B6012}"/>
            </a:ext>
          </a:extLst>
        </xdr:cNvPr>
        <xdr:cNvGrpSpPr/>
      </xdr:nvGrpSpPr>
      <xdr:grpSpPr>
        <a:xfrm>
          <a:off x="8322620" y="7564978"/>
          <a:ext cx="203273" cy="206822"/>
          <a:chOff x="2158566" y="2693347"/>
          <a:chExt cx="203273" cy="203273"/>
        </a:xfrm>
        <a:solidFill>
          <a:srgbClr val="FFC000"/>
        </a:solidFill>
      </xdr:grpSpPr>
      <xdr:sp macro="" textlink="">
        <xdr:nvSpPr>
          <xdr:cNvPr id="498" name="Oval 15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CA46A18-51A7-BF67-F32A-D440256A6F32}"/>
              </a:ext>
            </a:extLst>
          </xdr:cNvPr>
          <xdr:cNvSpPr/>
        </xdr:nvSpPr>
        <xdr:spPr>
          <a:xfrm>
            <a:off x="2158566" y="2693347"/>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sp macro="" textlink="">
        <xdr:nvSpPr>
          <xdr:cNvPr id="499"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1C21B3D-D852-743E-FD83-3DA7D4269DBE}"/>
              </a:ext>
            </a:extLst>
          </xdr:cNvPr>
          <xdr:cNvSpPr/>
        </xdr:nvSpPr>
        <xdr:spPr>
          <a:xfrm rot="19036600">
            <a:off x="2221330" y="2758014"/>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p>
        </xdr:txBody>
      </xdr:sp>
    </xdr:grpSp>
    <xdr:clientData/>
  </xdr:twoCellAnchor>
  <xdr:twoCellAnchor>
    <xdr:from>
      <xdr:col>10</xdr:col>
      <xdr:colOff>610952</xdr:colOff>
      <xdr:row>40</xdr:row>
      <xdr:rowOff>133013</xdr:rowOff>
    </xdr:from>
    <xdr:to>
      <xdr:col>15</xdr:col>
      <xdr:colOff>393209</xdr:colOff>
      <xdr:row>41</xdr:row>
      <xdr:rowOff>155320</xdr:rowOff>
    </xdr:to>
    <xdr:sp macro="" textlink="">
      <xdr:nvSpPr>
        <xdr:cNvPr id="446"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8645082" y="7483828"/>
          <a:ext cx="3612964"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207272</xdr:colOff>
      <xdr:row>40</xdr:row>
      <xdr:rowOff>148051</xdr:rowOff>
    </xdr:from>
    <xdr:to>
      <xdr:col>12</xdr:col>
      <xdr:colOff>636814</xdr:colOff>
      <xdr:row>41</xdr:row>
      <xdr:rowOff>115773</xdr:rowOff>
    </xdr:to>
    <xdr:sp macro="" textlink="">
      <xdr:nvSpPr>
        <xdr:cNvPr id="447"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9773685" y="7498866"/>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01</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10</xdr:col>
      <xdr:colOff>173363</xdr:colOff>
      <xdr:row>35</xdr:row>
      <xdr:rowOff>69203</xdr:rowOff>
    </xdr:from>
    <xdr:to>
      <xdr:col>10</xdr:col>
      <xdr:colOff>706854</xdr:colOff>
      <xdr:row>36</xdr:row>
      <xdr:rowOff>184778</xdr:rowOff>
    </xdr:to>
    <xdr:sp macro="" textlink="">
      <xdr:nvSpPr>
        <xdr:cNvPr id="448" name="TextBox 7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9BDEF16-34C1-9C52-961D-ED612409157D}"/>
            </a:ext>
          </a:extLst>
        </xdr:cNvPr>
        <xdr:cNvSpPr txBox="1"/>
      </xdr:nvSpPr>
      <xdr:spPr>
        <a:xfrm>
          <a:off x="8207493" y="6508931"/>
          <a:ext cx="533491" cy="322640"/>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2400" b="1">
              <a:solidFill>
                <a:schemeClr val="bg1"/>
              </a:solidFill>
              <a:latin typeface="Verdana" panose="020B0604030504040204" pitchFamily="34" charset="0"/>
              <a:ea typeface="Verdana" panose="020B0604030504040204" pitchFamily="34" charset="0"/>
            </a:rPr>
            <a:t>04</a:t>
          </a:r>
        </a:p>
      </xdr:txBody>
    </xdr:sp>
    <xdr:clientData/>
  </xdr:twoCellAnchor>
  <xdr:twoCellAnchor>
    <xdr:from>
      <xdr:col>10</xdr:col>
      <xdr:colOff>677619</xdr:colOff>
      <xdr:row>25</xdr:row>
      <xdr:rowOff>92974</xdr:rowOff>
    </xdr:from>
    <xdr:to>
      <xdr:col>15</xdr:col>
      <xdr:colOff>393209</xdr:colOff>
      <xdr:row>27</xdr:row>
      <xdr:rowOff>30552</xdr:rowOff>
    </xdr:to>
    <xdr:sp macro="" textlink="">
      <xdr:nvSpPr>
        <xdr:cNvPr id="449" name="TextBox 7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FF417D1-CB09-E0F1-C514-DBEC8FDDD78B}"/>
            </a:ext>
          </a:extLst>
        </xdr:cNvPr>
        <xdr:cNvSpPr txBox="1"/>
      </xdr:nvSpPr>
      <xdr:spPr>
        <a:xfrm>
          <a:off x="8711749" y="4710528"/>
          <a:ext cx="3546297" cy="28958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ES" sz="1400" b="1" u="sng">
              <a:solidFill>
                <a:schemeClr val="bg1"/>
              </a:solidFill>
              <a:latin typeface="Verdana" panose="020B0604030504040204" pitchFamily="34" charset="0"/>
              <a:ea typeface="Verdana" panose="020B0604030504040204" pitchFamily="34" charset="0"/>
            </a:rPr>
            <a:t>Formar talento humano en salud y generar conocimiento científico </a:t>
          </a:r>
        </a:p>
      </xdr:txBody>
    </xdr:sp>
    <xdr:clientData/>
  </xdr:twoCellAnchor>
  <xdr:twoCellAnchor>
    <xdr:from>
      <xdr:col>10</xdr:col>
      <xdr:colOff>173363</xdr:colOff>
      <xdr:row>25</xdr:row>
      <xdr:rowOff>107501</xdr:rowOff>
    </xdr:from>
    <xdr:to>
      <xdr:col>10</xdr:col>
      <xdr:colOff>706854</xdr:colOff>
      <xdr:row>27</xdr:row>
      <xdr:rowOff>78130</xdr:rowOff>
    </xdr:to>
    <xdr:sp macro="" textlink="">
      <xdr:nvSpPr>
        <xdr:cNvPr id="450" name="TextBox 7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9BDEF16-34C1-9C52-961D-ED612409157D}"/>
            </a:ext>
          </a:extLst>
        </xdr:cNvPr>
        <xdr:cNvSpPr txBox="1"/>
      </xdr:nvSpPr>
      <xdr:spPr>
        <a:xfrm>
          <a:off x="8207493" y="4725055"/>
          <a:ext cx="533491" cy="322640"/>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2400" b="1">
              <a:solidFill>
                <a:schemeClr val="bg1"/>
              </a:solidFill>
              <a:latin typeface="Verdana" panose="020B0604030504040204" pitchFamily="34" charset="0"/>
              <a:ea typeface="Verdana" panose="020B0604030504040204" pitchFamily="34" charset="0"/>
            </a:rPr>
            <a:t>02</a:t>
          </a:r>
        </a:p>
      </xdr:txBody>
    </xdr:sp>
    <xdr:clientData/>
  </xdr:twoCellAnchor>
  <xdr:twoCellAnchor>
    <xdr:from>
      <xdr:col>4</xdr:col>
      <xdr:colOff>1778159</xdr:colOff>
      <xdr:row>25</xdr:row>
      <xdr:rowOff>80629</xdr:rowOff>
    </xdr:from>
    <xdr:to>
      <xdr:col>9</xdr:col>
      <xdr:colOff>417010</xdr:colOff>
      <xdr:row>27</xdr:row>
      <xdr:rowOff>18207</xdr:rowOff>
    </xdr:to>
    <xdr:sp macro="" textlink="">
      <xdr:nvSpPr>
        <xdr:cNvPr id="451" name="TextBox 7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FF417D1-CB09-E0F1-C514-DBEC8FDDD78B}"/>
            </a:ext>
          </a:extLst>
        </xdr:cNvPr>
        <xdr:cNvSpPr txBox="1"/>
      </xdr:nvSpPr>
      <xdr:spPr>
        <a:xfrm>
          <a:off x="4138702" y="4698183"/>
          <a:ext cx="3546297" cy="28958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ES" sz="1400" b="1" u="sng">
              <a:solidFill>
                <a:schemeClr val="bg1"/>
              </a:solidFill>
              <a:latin typeface="Verdana" panose="020B0604030504040204" pitchFamily="34" charset="0"/>
              <a:ea typeface="Verdana" panose="020B0604030504040204" pitchFamily="34" charset="0"/>
            </a:rPr>
            <a:t>Asegurar la atención integral para la prestación de servicios de salud</a:t>
          </a:r>
        </a:p>
      </xdr:txBody>
    </xdr:sp>
    <xdr:clientData/>
  </xdr:twoCellAnchor>
  <xdr:twoCellAnchor>
    <xdr:from>
      <xdr:col>4</xdr:col>
      <xdr:colOff>1273903</xdr:colOff>
      <xdr:row>25</xdr:row>
      <xdr:rowOff>95156</xdr:rowOff>
    </xdr:from>
    <xdr:to>
      <xdr:col>4</xdr:col>
      <xdr:colOff>1807394</xdr:colOff>
      <xdr:row>27</xdr:row>
      <xdr:rowOff>65785</xdr:rowOff>
    </xdr:to>
    <xdr:sp macro="" textlink="">
      <xdr:nvSpPr>
        <xdr:cNvPr id="452" name="TextBox 7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9BDEF16-34C1-9C52-961D-ED612409157D}"/>
            </a:ext>
          </a:extLst>
        </xdr:cNvPr>
        <xdr:cNvSpPr txBox="1"/>
      </xdr:nvSpPr>
      <xdr:spPr>
        <a:xfrm>
          <a:off x="3634446" y="4712710"/>
          <a:ext cx="533491" cy="322640"/>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2400" b="1">
              <a:solidFill>
                <a:schemeClr val="bg1"/>
              </a:solidFill>
              <a:latin typeface="Verdana" panose="020B0604030504040204" pitchFamily="34" charset="0"/>
              <a:ea typeface="Verdana" panose="020B0604030504040204" pitchFamily="34" charset="0"/>
            </a:rPr>
            <a:t>01</a:t>
          </a:r>
        </a:p>
      </xdr:txBody>
    </xdr:sp>
    <xdr:clientData/>
  </xdr:twoCellAnchor>
  <xdr:twoCellAnchor>
    <xdr:from>
      <xdr:col>4</xdr:col>
      <xdr:colOff>1763545</xdr:colOff>
      <xdr:row>28</xdr:row>
      <xdr:rowOff>92356</xdr:rowOff>
    </xdr:from>
    <xdr:to>
      <xdr:col>6</xdr:col>
      <xdr:colOff>283126</xdr:colOff>
      <xdr:row>29</xdr:row>
      <xdr:rowOff>135369</xdr:rowOff>
    </xdr:to>
    <xdr:sp macro="" textlink="">
      <xdr:nvSpPr>
        <xdr:cNvPr id="453"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4124088" y="5227573"/>
          <a:ext cx="1128603"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Indicadores</a:t>
          </a:r>
        </a:p>
      </xdr:txBody>
    </xdr:sp>
    <xdr:clientData/>
  </xdr:twoCellAnchor>
  <xdr:twoCellAnchor>
    <xdr:from>
      <xdr:col>6</xdr:col>
      <xdr:colOff>283126</xdr:colOff>
      <xdr:row>28</xdr:row>
      <xdr:rowOff>107394</xdr:rowOff>
    </xdr:from>
    <xdr:to>
      <xdr:col>6</xdr:col>
      <xdr:colOff>712668</xdr:colOff>
      <xdr:row>29</xdr:row>
      <xdr:rowOff>95822</xdr:rowOff>
    </xdr:to>
    <xdr:sp macro="" textlink="">
      <xdr:nvSpPr>
        <xdr:cNvPr id="454"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5252691" y="5242611"/>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59</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4</xdr:col>
      <xdr:colOff>1763545</xdr:colOff>
      <xdr:row>30</xdr:row>
      <xdr:rowOff>61608</xdr:rowOff>
    </xdr:from>
    <xdr:to>
      <xdr:col>6</xdr:col>
      <xdr:colOff>283126</xdr:colOff>
      <xdr:row>31</xdr:row>
      <xdr:rowOff>187448</xdr:rowOff>
    </xdr:to>
    <xdr:sp macro="" textlink="">
      <xdr:nvSpPr>
        <xdr:cNvPr id="455"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4124088" y="5631662"/>
          <a:ext cx="1128603"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Actividades</a:t>
          </a:r>
        </a:p>
      </xdr:txBody>
    </xdr:sp>
    <xdr:clientData/>
  </xdr:twoCellAnchor>
  <xdr:twoCellAnchor>
    <xdr:from>
      <xdr:col>6</xdr:col>
      <xdr:colOff>283126</xdr:colOff>
      <xdr:row>30</xdr:row>
      <xdr:rowOff>76646</xdr:rowOff>
    </xdr:from>
    <xdr:to>
      <xdr:col>6</xdr:col>
      <xdr:colOff>712668</xdr:colOff>
      <xdr:row>31</xdr:row>
      <xdr:rowOff>147901</xdr:rowOff>
    </xdr:to>
    <xdr:sp macro="" textlink="">
      <xdr:nvSpPr>
        <xdr:cNvPr id="456"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5252691" y="5646700"/>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01</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10</xdr:col>
      <xdr:colOff>610952</xdr:colOff>
      <xdr:row>28</xdr:row>
      <xdr:rowOff>135522</xdr:rowOff>
    </xdr:from>
    <xdr:to>
      <xdr:col>12</xdr:col>
      <xdr:colOff>207272</xdr:colOff>
      <xdr:row>29</xdr:row>
      <xdr:rowOff>178535</xdr:rowOff>
    </xdr:to>
    <xdr:sp macro="" textlink="">
      <xdr:nvSpPr>
        <xdr:cNvPr id="457"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8645082" y="5270739"/>
          <a:ext cx="1128603"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207272</xdr:colOff>
      <xdr:row>28</xdr:row>
      <xdr:rowOff>150560</xdr:rowOff>
    </xdr:from>
    <xdr:to>
      <xdr:col>12</xdr:col>
      <xdr:colOff>636814</xdr:colOff>
      <xdr:row>29</xdr:row>
      <xdr:rowOff>138988</xdr:rowOff>
    </xdr:to>
    <xdr:sp macro="" textlink="">
      <xdr:nvSpPr>
        <xdr:cNvPr id="458"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9773685" y="5285777"/>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15</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10</xdr:col>
      <xdr:colOff>610952</xdr:colOff>
      <xdr:row>30</xdr:row>
      <xdr:rowOff>76283</xdr:rowOff>
    </xdr:from>
    <xdr:to>
      <xdr:col>12</xdr:col>
      <xdr:colOff>207272</xdr:colOff>
      <xdr:row>31</xdr:row>
      <xdr:rowOff>202123</xdr:rowOff>
    </xdr:to>
    <xdr:sp macro="" textlink="">
      <xdr:nvSpPr>
        <xdr:cNvPr id="459"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8645082" y="5646337"/>
          <a:ext cx="1128603"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207272</xdr:colOff>
      <xdr:row>30</xdr:row>
      <xdr:rowOff>91321</xdr:rowOff>
    </xdr:from>
    <xdr:to>
      <xdr:col>12</xdr:col>
      <xdr:colOff>636814</xdr:colOff>
      <xdr:row>31</xdr:row>
      <xdr:rowOff>162576</xdr:rowOff>
    </xdr:to>
    <xdr:sp macro="" textlink="">
      <xdr:nvSpPr>
        <xdr:cNvPr id="460"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9773685" y="5661375"/>
          <a:ext cx="429542" cy="195494"/>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02</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13</xdr:col>
      <xdr:colOff>228486</xdr:colOff>
      <xdr:row>18</xdr:row>
      <xdr:rowOff>43665</xdr:rowOff>
    </xdr:from>
    <xdr:to>
      <xdr:col>15</xdr:col>
      <xdr:colOff>496203</xdr:colOff>
      <xdr:row>18</xdr:row>
      <xdr:rowOff>43665</xdr:rowOff>
    </xdr:to>
    <xdr:cxnSp macro="">
      <xdr:nvCxnSpPr>
        <xdr:cNvPr id="461" name="Straight Connector 5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F7AFAB3-C801-EE0E-B88D-95CA3BC198FE}"/>
            </a:ext>
          </a:extLst>
        </xdr:cNvPr>
        <xdr:cNvCxnSpPr/>
      </xdr:nvCxnSpPr>
      <xdr:spPr>
        <a:xfrm>
          <a:off x="10561040" y="3356708"/>
          <a:ext cx="1800000" cy="0"/>
        </a:xfrm>
        <a:prstGeom prst="line">
          <a:avLst/>
        </a:prstGeom>
        <a:ln w="38100" cap="rnd">
          <a:solidFill>
            <a:schemeClr val="bg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1222570</xdr:colOff>
      <xdr:row>15</xdr:row>
      <xdr:rowOff>52970</xdr:rowOff>
    </xdr:from>
    <xdr:to>
      <xdr:col>10</xdr:col>
      <xdr:colOff>274422</xdr:colOff>
      <xdr:row>23</xdr:row>
      <xdr:rowOff>85253</xdr:rowOff>
    </xdr:to>
    <xdr:sp macro="" textlink="">
      <xdr:nvSpPr>
        <xdr:cNvPr id="462" name="Rectangle: Rounded Corners 10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7632B31-3AD5-9EDD-6848-F8316585C231}"/>
            </a:ext>
          </a:extLst>
        </xdr:cNvPr>
        <xdr:cNvSpPr/>
      </xdr:nvSpPr>
      <xdr:spPr>
        <a:xfrm>
          <a:off x="3583113" y="2786231"/>
          <a:ext cx="4725439" cy="1564565"/>
        </a:xfrm>
        <a:prstGeom prst="roundRect">
          <a:avLst>
            <a:gd name="adj" fmla="val 9253"/>
          </a:avLst>
        </a:prstGeom>
        <a:solidFill>
          <a:schemeClr val="bg1"/>
        </a:solidFill>
        <a:ln>
          <a:solidFill>
            <a:schemeClr val="bg2">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4</xdr:col>
      <xdr:colOff>1222571</xdr:colOff>
      <xdr:row>13</xdr:row>
      <xdr:rowOff>105090</xdr:rowOff>
    </xdr:from>
    <xdr:to>
      <xdr:col>10</xdr:col>
      <xdr:colOff>284254</xdr:colOff>
      <xdr:row>16</xdr:row>
      <xdr:rowOff>22414</xdr:rowOff>
    </xdr:to>
    <xdr:sp macro="" textlink="">
      <xdr:nvSpPr>
        <xdr:cNvPr id="463" name="Rectangle: Rounded Corners 6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2A0B159-4AB2-C22E-CD35-193E1126654F}"/>
            </a:ext>
          </a:extLst>
        </xdr:cNvPr>
        <xdr:cNvSpPr/>
      </xdr:nvSpPr>
      <xdr:spPr>
        <a:xfrm>
          <a:off x="3583114" y="2465633"/>
          <a:ext cx="4735270" cy="517814"/>
        </a:xfrm>
        <a:prstGeom prst="roundRect">
          <a:avLst>
            <a:gd name="adj" fmla="val 19711"/>
          </a:avLst>
        </a:prstGeom>
        <a:gradFill flip="none" rotWithShape="1">
          <a:gsLst>
            <a:gs pos="0">
              <a:schemeClr val="accent3">
                <a:shade val="30000"/>
                <a:satMod val="115000"/>
              </a:schemeClr>
            </a:gs>
            <a:gs pos="50000">
              <a:schemeClr val="accent3">
                <a:shade val="67500"/>
                <a:satMod val="115000"/>
              </a:schemeClr>
            </a:gs>
            <a:gs pos="100000">
              <a:schemeClr val="accent3">
                <a:shade val="100000"/>
                <a:satMod val="115000"/>
              </a:schemeClr>
            </a:gs>
          </a:gsLst>
          <a:lin ang="54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4</xdr:col>
      <xdr:colOff>1405534</xdr:colOff>
      <xdr:row>17</xdr:row>
      <xdr:rowOff>48785</xdr:rowOff>
    </xdr:from>
    <xdr:to>
      <xdr:col>4</xdr:col>
      <xdr:colOff>1608807</xdr:colOff>
      <xdr:row>18</xdr:row>
      <xdr:rowOff>24287</xdr:rowOff>
    </xdr:to>
    <xdr:grpSp>
      <xdr:nvGrpSpPr>
        <xdr:cNvPr id="464" name="Group 10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D2B4D3D-938F-C153-2914-EA20E66CDAEF}"/>
            </a:ext>
          </a:extLst>
        </xdr:cNvPr>
        <xdr:cNvGrpSpPr/>
      </xdr:nvGrpSpPr>
      <xdr:grpSpPr>
        <a:xfrm>
          <a:off x="3773177" y="3137606"/>
          <a:ext cx="203273" cy="206824"/>
          <a:chOff x="2158566" y="2693347"/>
          <a:chExt cx="203273" cy="203273"/>
        </a:xfrm>
        <a:solidFill>
          <a:schemeClr val="bg2">
            <a:lumMod val="50000"/>
          </a:schemeClr>
        </a:solidFill>
      </xdr:grpSpPr>
      <xdr:sp macro="" textlink="">
        <xdr:nvSpPr>
          <xdr:cNvPr id="496" name="Oval 10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62A1997-C3A1-A652-E538-B03744703FE9}"/>
              </a:ext>
            </a:extLst>
          </xdr:cNvPr>
          <xdr:cNvSpPr/>
        </xdr:nvSpPr>
        <xdr:spPr>
          <a:xfrm>
            <a:off x="2158566" y="2693347"/>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chemeClr val="bg2">
                  <a:lumMod val="50000"/>
                </a:schemeClr>
              </a:solidFill>
            </a:endParaRPr>
          </a:p>
        </xdr:txBody>
      </xdr:sp>
      <xdr:sp macro="" textlink="">
        <xdr:nvSpPr>
          <xdr:cNvPr id="497"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E3E0B6C-B93A-EE9C-9799-7D85ED632E42}"/>
              </a:ext>
            </a:extLst>
          </xdr:cNvPr>
          <xdr:cNvSpPr/>
        </xdr:nvSpPr>
        <xdr:spPr>
          <a:xfrm rot="19036600">
            <a:off x="2221330" y="2758014"/>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chemeClr val="bg2">
                  <a:lumMod val="50000"/>
                </a:schemeClr>
              </a:solidFill>
            </a:endParaRPr>
          </a:p>
        </xdr:txBody>
      </xdr:sp>
    </xdr:grpSp>
    <xdr:clientData/>
  </xdr:twoCellAnchor>
  <xdr:twoCellAnchor>
    <xdr:from>
      <xdr:col>4</xdr:col>
      <xdr:colOff>1405534</xdr:colOff>
      <xdr:row>19</xdr:row>
      <xdr:rowOff>83220</xdr:rowOff>
    </xdr:from>
    <xdr:to>
      <xdr:col>4</xdr:col>
      <xdr:colOff>1608807</xdr:colOff>
      <xdr:row>20</xdr:row>
      <xdr:rowOff>58722</xdr:rowOff>
    </xdr:to>
    <xdr:grpSp>
      <xdr:nvGrpSpPr>
        <xdr:cNvPr id="465" name="Group 11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E4B1687-45B3-A247-9582-2738CD77D001}"/>
            </a:ext>
          </a:extLst>
        </xdr:cNvPr>
        <xdr:cNvGrpSpPr/>
      </xdr:nvGrpSpPr>
      <xdr:grpSpPr>
        <a:xfrm>
          <a:off x="3773177" y="3525827"/>
          <a:ext cx="203273" cy="206824"/>
          <a:chOff x="2158566" y="3009703"/>
          <a:chExt cx="203273" cy="203273"/>
        </a:xfrm>
        <a:solidFill>
          <a:schemeClr val="bg2">
            <a:lumMod val="50000"/>
          </a:schemeClr>
        </a:solidFill>
      </xdr:grpSpPr>
      <xdr:sp macro="" textlink="">
        <xdr:nvSpPr>
          <xdr:cNvPr id="494" name="Oval 11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34B936B-A76E-2A35-104A-DF412199967C}"/>
              </a:ext>
            </a:extLst>
          </xdr:cNvPr>
          <xdr:cNvSpPr/>
        </xdr:nvSpPr>
        <xdr:spPr>
          <a:xfrm>
            <a:off x="2158566" y="3009703"/>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chemeClr val="bg2">
                  <a:lumMod val="50000"/>
                </a:schemeClr>
              </a:solidFill>
            </a:endParaRPr>
          </a:p>
        </xdr:txBody>
      </xdr:sp>
      <xdr:sp macro="" textlink="">
        <xdr:nvSpPr>
          <xdr:cNvPr id="495"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D3971FC-1A4B-6ED7-9A0F-27BA822062D6}"/>
              </a:ext>
            </a:extLst>
          </xdr:cNvPr>
          <xdr:cNvSpPr/>
        </xdr:nvSpPr>
        <xdr:spPr>
          <a:xfrm rot="19036600">
            <a:off x="2221331" y="3076926"/>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chemeClr val="bg2">
                  <a:lumMod val="50000"/>
                </a:schemeClr>
              </a:solidFill>
            </a:endParaRPr>
          </a:p>
        </xdr:txBody>
      </xdr:sp>
    </xdr:grpSp>
    <xdr:clientData/>
  </xdr:twoCellAnchor>
  <xdr:twoCellAnchor editAs="oneCell">
    <xdr:from>
      <xdr:col>9</xdr:col>
      <xdr:colOff>254711</xdr:colOff>
      <xdr:row>13</xdr:row>
      <xdr:rowOff>136535</xdr:rowOff>
    </xdr:from>
    <xdr:to>
      <xdr:col>9</xdr:col>
      <xdr:colOff>673620</xdr:colOff>
      <xdr:row>15</xdr:row>
      <xdr:rowOff>182726</xdr:rowOff>
    </xdr:to>
    <xdr:pic>
      <xdr:nvPicPr>
        <xdr:cNvPr id="466" name="Graphic 183" descr="Bar graph with upward trend with solid fill">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62C5A47-C232-012E-FD25-C7711E9157B6}"/>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p="http://schemas.openxmlformats.org/presentationml/2006/main" xmlns:asvg="http://schemas.microsoft.com/office/drawing/2016/SVG/main" xmlns="" xmlns:lc="http://schemas.openxmlformats.org/drawingml/2006/lockedCanvas" r:embed="rId9"/>
            </a:ext>
          </a:extLst>
        </a:blip>
        <a:stretch>
          <a:fillRect/>
        </a:stretch>
      </xdr:blipFill>
      <xdr:spPr>
        <a:xfrm>
          <a:off x="7522700" y="2497078"/>
          <a:ext cx="418909" cy="418909"/>
        </a:xfrm>
        <a:prstGeom prst="rect">
          <a:avLst/>
        </a:prstGeom>
      </xdr:spPr>
    </xdr:pic>
    <xdr:clientData/>
  </xdr:twoCellAnchor>
  <xdr:twoCellAnchor>
    <xdr:from>
      <xdr:col>4</xdr:col>
      <xdr:colOff>1410029</xdr:colOff>
      <xdr:row>14</xdr:row>
      <xdr:rowOff>42662</xdr:rowOff>
    </xdr:from>
    <xdr:to>
      <xdr:col>9</xdr:col>
      <xdr:colOff>48880</xdr:colOff>
      <xdr:row>15</xdr:row>
      <xdr:rowOff>125186</xdr:rowOff>
    </xdr:to>
    <xdr:sp macro="" textlink="">
      <xdr:nvSpPr>
        <xdr:cNvPr id="467" name="TextBox 7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FF417D1-CB09-E0F1-C514-DBEC8FDDD78B}"/>
            </a:ext>
          </a:extLst>
        </xdr:cNvPr>
        <xdr:cNvSpPr txBox="1"/>
      </xdr:nvSpPr>
      <xdr:spPr>
        <a:xfrm>
          <a:off x="3770572" y="2568858"/>
          <a:ext cx="3546297" cy="28958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ES" sz="2000" b="1" u="sng">
              <a:solidFill>
                <a:schemeClr val="bg1"/>
              </a:solidFill>
              <a:latin typeface="Verdana" panose="020B0604030504040204" pitchFamily="34" charset="0"/>
              <a:ea typeface="Verdana" panose="020B0604030504040204" pitchFamily="34" charset="0"/>
            </a:rPr>
            <a:t>MEGAS</a:t>
          </a:r>
          <a:endParaRPr lang="es-ES" sz="1400" b="1" u="sng">
            <a:solidFill>
              <a:schemeClr val="bg1"/>
            </a:solidFill>
            <a:latin typeface="Verdana" panose="020B0604030504040204" pitchFamily="34" charset="0"/>
            <a:ea typeface="Verdana" panose="020B0604030504040204" pitchFamily="34" charset="0"/>
          </a:endParaRPr>
        </a:p>
      </xdr:txBody>
    </xdr:sp>
    <xdr:clientData/>
  </xdr:twoCellAnchor>
  <xdr:twoCellAnchor>
    <xdr:from>
      <xdr:col>4</xdr:col>
      <xdr:colOff>1722080</xdr:colOff>
      <xdr:row>17</xdr:row>
      <xdr:rowOff>45257</xdr:rowOff>
    </xdr:from>
    <xdr:to>
      <xdr:col>8</xdr:col>
      <xdr:colOff>635470</xdr:colOff>
      <xdr:row>18</xdr:row>
      <xdr:rowOff>67565</xdr:rowOff>
    </xdr:to>
    <xdr:sp macro="" textlink="">
      <xdr:nvSpPr>
        <xdr:cNvPr id="468"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4082623" y="3130529"/>
          <a:ext cx="3054695"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Mega 1. Atención en Salud</a:t>
          </a:r>
        </a:p>
      </xdr:txBody>
    </xdr:sp>
    <xdr:clientData/>
  </xdr:twoCellAnchor>
  <xdr:twoCellAnchor>
    <xdr:from>
      <xdr:col>8</xdr:col>
      <xdr:colOff>419370</xdr:colOff>
      <xdr:row>17</xdr:row>
      <xdr:rowOff>96506</xdr:rowOff>
    </xdr:from>
    <xdr:to>
      <xdr:col>10</xdr:col>
      <xdr:colOff>638567</xdr:colOff>
      <xdr:row>17</xdr:row>
      <xdr:rowOff>227763</xdr:rowOff>
    </xdr:to>
    <xdr:sp macro="" textlink="">
      <xdr:nvSpPr>
        <xdr:cNvPr id="469"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6921218" y="3181778"/>
          <a:ext cx="1751479" cy="131257"/>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01 Indicador</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13</xdr:col>
      <xdr:colOff>56924</xdr:colOff>
      <xdr:row>15</xdr:row>
      <xdr:rowOff>57355</xdr:rowOff>
    </xdr:from>
    <xdr:to>
      <xdr:col>17</xdr:col>
      <xdr:colOff>5154</xdr:colOff>
      <xdr:row>17</xdr:row>
      <xdr:rowOff>157687</xdr:rowOff>
    </xdr:to>
    <xdr:sp macro="" textlink="">
      <xdr:nvSpPr>
        <xdr:cNvPr id="470" name="Google Shape;141;p2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FC3FA0A-1DD2-61C2-9C71-F3744E4C511A}"/>
            </a:ext>
          </a:extLst>
        </xdr:cNvPr>
        <xdr:cNvSpPr txBox="1">
          <a:spLocks/>
        </xdr:cNvSpPr>
      </xdr:nvSpPr>
      <xdr:spPr>
        <a:xfrm>
          <a:off x="10389478" y="2790616"/>
          <a:ext cx="2888556" cy="452343"/>
        </a:xfrm>
        <a:prstGeom prst="rect">
          <a:avLst/>
        </a:prstGeom>
        <a:noFill/>
        <a:ln>
          <a:noFill/>
        </a:ln>
      </xdr:spPr>
      <xdr:txBody>
        <a:bodyPr spcFirstLastPara="1" vert="horz" wrap="square" lIns="90099" tIns="45033" rIns="90099" bIns="45033" rtlCol="0" anchor="ctr" anchorCtr="0">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2000" b="1">
              <a:solidFill>
                <a:schemeClr val="bg1"/>
              </a:solidFill>
              <a:latin typeface="Verdana" panose="020B0604030504040204" pitchFamily="34" charset="0"/>
              <a:ea typeface="Verdana" panose="020B0604030504040204" pitchFamily="34" charset="0"/>
              <a:cs typeface="Arial" panose="020B0604020202020204" pitchFamily="34" charset="0"/>
            </a:rPr>
            <a:t>Indicadores</a:t>
          </a:r>
        </a:p>
      </xdr:txBody>
    </xdr:sp>
    <xdr:clientData/>
  </xdr:twoCellAnchor>
  <xdr:twoCellAnchor>
    <xdr:from>
      <xdr:col>11</xdr:col>
      <xdr:colOff>372719</xdr:colOff>
      <xdr:row>14</xdr:row>
      <xdr:rowOff>180905</xdr:rowOff>
    </xdr:from>
    <xdr:to>
      <xdr:col>13</xdr:col>
      <xdr:colOff>74769</xdr:colOff>
      <xdr:row>18</xdr:row>
      <xdr:rowOff>9163</xdr:rowOff>
    </xdr:to>
    <xdr:sp macro="" textlink="">
      <xdr:nvSpPr>
        <xdr:cNvPr id="471" name="Rectángulo 470"/>
        <xdr:cNvSpPr/>
      </xdr:nvSpPr>
      <xdr:spPr>
        <a:xfrm>
          <a:off x="9172991" y="2707101"/>
          <a:ext cx="1234332" cy="615105"/>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3200" b="1">
              <a:solidFill>
                <a:schemeClr val="bg1"/>
              </a:solidFill>
              <a:latin typeface="Verdana" panose="020B0604030504040204" pitchFamily="34" charset="0"/>
              <a:ea typeface="Verdana" panose="020B0604030504040204" pitchFamily="34" charset="0"/>
            </a:rPr>
            <a:t>118</a:t>
          </a:r>
          <a:endParaRPr lang="es-CO" sz="3200"/>
        </a:p>
      </xdr:txBody>
    </xdr:sp>
    <xdr:clientData/>
  </xdr:twoCellAnchor>
  <xdr:twoCellAnchor>
    <xdr:from>
      <xdr:col>11</xdr:col>
      <xdr:colOff>494170</xdr:colOff>
      <xdr:row>18</xdr:row>
      <xdr:rowOff>104352</xdr:rowOff>
    </xdr:from>
    <xdr:to>
      <xdr:col>12</xdr:col>
      <xdr:colOff>496188</xdr:colOff>
      <xdr:row>21</xdr:row>
      <xdr:rowOff>201793</xdr:rowOff>
    </xdr:to>
    <xdr:sp macro="" textlink="">
      <xdr:nvSpPr>
        <xdr:cNvPr id="472" name="Rectángulo 471"/>
        <xdr:cNvSpPr/>
      </xdr:nvSpPr>
      <xdr:spPr>
        <a:xfrm>
          <a:off x="9294442" y="3417395"/>
          <a:ext cx="768159" cy="615105"/>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3200" b="1">
              <a:solidFill>
                <a:schemeClr val="bg1"/>
              </a:solidFill>
              <a:latin typeface="Verdana" panose="020B0604030504040204" pitchFamily="34" charset="0"/>
              <a:ea typeface="Verdana" panose="020B0604030504040204" pitchFamily="34" charset="0"/>
            </a:rPr>
            <a:t>07</a:t>
          </a:r>
          <a:endParaRPr lang="es-CO" sz="3200"/>
        </a:p>
      </xdr:txBody>
    </xdr:sp>
    <xdr:clientData/>
  </xdr:twoCellAnchor>
  <xdr:twoCellAnchor>
    <xdr:from>
      <xdr:col>11</xdr:col>
      <xdr:colOff>555745</xdr:colOff>
      <xdr:row>18</xdr:row>
      <xdr:rowOff>40066</xdr:rowOff>
    </xdr:from>
    <xdr:to>
      <xdr:col>12</xdr:col>
      <xdr:colOff>509604</xdr:colOff>
      <xdr:row>18</xdr:row>
      <xdr:rowOff>40066</xdr:rowOff>
    </xdr:to>
    <xdr:cxnSp macro="">
      <xdr:nvCxnSpPr>
        <xdr:cNvPr id="473" name="Straight Connector 5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F7AFAB3-C801-EE0E-B88D-95CA3BC198FE}"/>
            </a:ext>
          </a:extLst>
        </xdr:cNvPr>
        <xdr:cNvCxnSpPr/>
      </xdr:nvCxnSpPr>
      <xdr:spPr>
        <a:xfrm>
          <a:off x="9356017" y="3353109"/>
          <a:ext cx="720000" cy="0"/>
        </a:xfrm>
        <a:prstGeom prst="line">
          <a:avLst/>
        </a:prstGeom>
        <a:ln w="38100" cap="rnd">
          <a:solidFill>
            <a:schemeClr val="bg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1405534</xdr:colOff>
      <xdr:row>21</xdr:row>
      <xdr:rowOff>78405</xdr:rowOff>
    </xdr:from>
    <xdr:to>
      <xdr:col>4</xdr:col>
      <xdr:colOff>1608807</xdr:colOff>
      <xdr:row>22</xdr:row>
      <xdr:rowOff>74613</xdr:rowOff>
    </xdr:to>
    <xdr:grpSp>
      <xdr:nvGrpSpPr>
        <xdr:cNvPr id="474" name="Group 11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E4B1687-45B3-A247-9582-2738CD77D001}"/>
            </a:ext>
          </a:extLst>
        </xdr:cNvPr>
        <xdr:cNvGrpSpPr/>
      </xdr:nvGrpSpPr>
      <xdr:grpSpPr>
        <a:xfrm>
          <a:off x="3773177" y="3929226"/>
          <a:ext cx="203273" cy="200316"/>
          <a:chOff x="2158566" y="3009703"/>
          <a:chExt cx="203273" cy="203273"/>
        </a:xfrm>
        <a:solidFill>
          <a:schemeClr val="bg2">
            <a:lumMod val="50000"/>
          </a:schemeClr>
        </a:solidFill>
      </xdr:grpSpPr>
      <xdr:sp macro="" textlink="">
        <xdr:nvSpPr>
          <xdr:cNvPr id="492" name="Oval 11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34B936B-A76E-2A35-104A-DF412199967C}"/>
              </a:ext>
            </a:extLst>
          </xdr:cNvPr>
          <xdr:cNvSpPr/>
        </xdr:nvSpPr>
        <xdr:spPr>
          <a:xfrm>
            <a:off x="2158566" y="3009703"/>
            <a:ext cx="203273" cy="203273"/>
          </a:xfrm>
          <a:prstGeom prst="ellipse">
            <a:avLst/>
          </a:prstGeom>
          <a:grp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chemeClr val="bg2">
                  <a:lumMod val="50000"/>
                </a:schemeClr>
              </a:solidFill>
            </a:endParaRPr>
          </a:p>
        </xdr:txBody>
      </xdr:sp>
      <xdr:sp macro="" textlink="">
        <xdr:nvSpPr>
          <xdr:cNvPr id="493"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D3971FC-1A4B-6ED7-9A0F-27BA822062D6}"/>
              </a:ext>
            </a:extLst>
          </xdr:cNvPr>
          <xdr:cNvSpPr/>
        </xdr:nvSpPr>
        <xdr:spPr>
          <a:xfrm rot="19036600">
            <a:off x="2221331" y="3076926"/>
            <a:ext cx="77745" cy="45719"/>
          </a:xfrm>
          <a:custGeom>
            <a:avLst/>
            <a:gdLst>
              <a:gd name="connsiteX0" fmla="*/ 0 w 403106"/>
              <a:gd name="connsiteY0" fmla="*/ 0 h 252028"/>
              <a:gd name="connsiteX1" fmla="*/ 403106 w 403106"/>
              <a:gd name="connsiteY1" fmla="*/ 0 h 252028"/>
              <a:gd name="connsiteX2" fmla="*/ 403106 w 403106"/>
              <a:gd name="connsiteY2" fmla="*/ 252028 h 252028"/>
              <a:gd name="connsiteX3" fmla="*/ 0 w 403106"/>
              <a:gd name="connsiteY3" fmla="*/ 252028 h 252028"/>
              <a:gd name="connsiteX4" fmla="*/ 0 w 403106"/>
              <a:gd name="connsiteY4" fmla="*/ 0 h 252028"/>
              <a:gd name="connsiteX0" fmla="*/ 403106 w 494546"/>
              <a:gd name="connsiteY0" fmla="*/ 0 h 252028"/>
              <a:gd name="connsiteX1" fmla="*/ 403106 w 494546"/>
              <a:gd name="connsiteY1" fmla="*/ 252028 h 252028"/>
              <a:gd name="connsiteX2" fmla="*/ 0 w 494546"/>
              <a:gd name="connsiteY2" fmla="*/ 252028 h 252028"/>
              <a:gd name="connsiteX3" fmla="*/ 0 w 494546"/>
              <a:gd name="connsiteY3" fmla="*/ 0 h 252028"/>
              <a:gd name="connsiteX4" fmla="*/ 494546 w 494546"/>
              <a:gd name="connsiteY4" fmla="*/ 91440 h 252028"/>
              <a:gd name="connsiteX0" fmla="*/ 403106 w 403106"/>
              <a:gd name="connsiteY0" fmla="*/ 0 h 252028"/>
              <a:gd name="connsiteX1" fmla="*/ 403106 w 403106"/>
              <a:gd name="connsiteY1" fmla="*/ 252028 h 252028"/>
              <a:gd name="connsiteX2" fmla="*/ 0 w 403106"/>
              <a:gd name="connsiteY2" fmla="*/ 252028 h 252028"/>
              <a:gd name="connsiteX3" fmla="*/ 0 w 403106"/>
              <a:gd name="connsiteY3" fmla="*/ 0 h 252028"/>
              <a:gd name="connsiteX0" fmla="*/ 403106 w 403106"/>
              <a:gd name="connsiteY0" fmla="*/ 252028 h 252028"/>
              <a:gd name="connsiteX1" fmla="*/ 0 w 403106"/>
              <a:gd name="connsiteY1" fmla="*/ 252028 h 252028"/>
              <a:gd name="connsiteX2" fmla="*/ 0 w 403106"/>
              <a:gd name="connsiteY2" fmla="*/ 0 h 252028"/>
            </a:gdLst>
            <a:ahLst/>
            <a:cxnLst>
              <a:cxn ang="0">
                <a:pos x="connsiteX0" y="connsiteY0"/>
              </a:cxn>
              <a:cxn ang="0">
                <a:pos x="connsiteX1" y="connsiteY1"/>
              </a:cxn>
              <a:cxn ang="0">
                <a:pos x="connsiteX2" y="connsiteY2"/>
              </a:cxn>
            </a:cxnLst>
            <a:rect l="l" t="t" r="r" b="b"/>
            <a:pathLst>
              <a:path w="403106" h="252028">
                <a:moveTo>
                  <a:pt x="403106" y="252028"/>
                </a:moveTo>
                <a:lnTo>
                  <a:pt x="0" y="252028"/>
                </a:lnTo>
                <a:lnTo>
                  <a:pt x="0" y="0"/>
                </a:lnTo>
              </a:path>
            </a:pathLst>
          </a:custGeom>
          <a:grpFill/>
          <a:ln cap="rnd">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endParaRPr lang="en-US" sz="2000">
              <a:solidFill>
                <a:schemeClr val="bg2">
                  <a:lumMod val="50000"/>
                </a:schemeClr>
              </a:solidFill>
            </a:endParaRPr>
          </a:p>
        </xdr:txBody>
      </xdr:sp>
    </xdr:grpSp>
    <xdr:clientData/>
  </xdr:twoCellAnchor>
  <xdr:twoCellAnchor>
    <xdr:from>
      <xdr:col>4</xdr:col>
      <xdr:colOff>1722080</xdr:colOff>
      <xdr:row>19</xdr:row>
      <xdr:rowOff>80167</xdr:rowOff>
    </xdr:from>
    <xdr:to>
      <xdr:col>8</xdr:col>
      <xdr:colOff>635470</xdr:colOff>
      <xdr:row>20</xdr:row>
      <xdr:rowOff>102475</xdr:rowOff>
    </xdr:to>
    <xdr:sp macro="" textlink="">
      <xdr:nvSpPr>
        <xdr:cNvPr id="475"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4082623" y="3517450"/>
          <a:ext cx="3054695"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Mega 2. Gestión Institucional</a:t>
          </a:r>
        </a:p>
      </xdr:txBody>
    </xdr:sp>
    <xdr:clientData/>
  </xdr:twoCellAnchor>
  <xdr:twoCellAnchor>
    <xdr:from>
      <xdr:col>8</xdr:col>
      <xdr:colOff>419370</xdr:colOff>
      <xdr:row>19</xdr:row>
      <xdr:rowOff>124131</xdr:rowOff>
    </xdr:from>
    <xdr:to>
      <xdr:col>10</xdr:col>
      <xdr:colOff>638567</xdr:colOff>
      <xdr:row>20</xdr:row>
      <xdr:rowOff>27617</xdr:rowOff>
    </xdr:to>
    <xdr:sp macro="" textlink="">
      <xdr:nvSpPr>
        <xdr:cNvPr id="476"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6921218" y="3561414"/>
          <a:ext cx="1751479" cy="131257"/>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01 Indicador</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4</xdr:col>
      <xdr:colOff>1711666</xdr:colOff>
      <xdr:row>21</xdr:row>
      <xdr:rowOff>56219</xdr:rowOff>
    </xdr:from>
    <xdr:to>
      <xdr:col>8</xdr:col>
      <xdr:colOff>625056</xdr:colOff>
      <xdr:row>22</xdr:row>
      <xdr:rowOff>99233</xdr:rowOff>
    </xdr:to>
    <xdr:sp macro="" textlink="">
      <xdr:nvSpPr>
        <xdr:cNvPr id="477" name="TextBox 8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52B21CF-DE81-0BFA-A93B-562278510DBF}"/>
            </a:ext>
          </a:extLst>
        </xdr:cNvPr>
        <xdr:cNvSpPr txBox="1"/>
      </xdr:nvSpPr>
      <xdr:spPr>
        <a:xfrm>
          <a:off x="4072209" y="3886926"/>
          <a:ext cx="3054695" cy="250079"/>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CO" sz="1200" b="1">
              <a:solidFill>
                <a:schemeClr val="tx1">
                  <a:lumMod val="95000"/>
                  <a:lumOff val="5000"/>
                </a:schemeClr>
              </a:solidFill>
              <a:latin typeface="Verdana" panose="020B0604030504040204" pitchFamily="34" charset="0"/>
              <a:ea typeface="Verdana" panose="020B0604030504040204" pitchFamily="34" charset="0"/>
            </a:rPr>
            <a:t>Mega 3. Innovación Empresarial</a:t>
          </a:r>
        </a:p>
      </xdr:txBody>
    </xdr:sp>
    <xdr:clientData/>
  </xdr:twoCellAnchor>
  <xdr:twoCellAnchor>
    <xdr:from>
      <xdr:col>8</xdr:col>
      <xdr:colOff>415988</xdr:colOff>
      <xdr:row>21</xdr:row>
      <xdr:rowOff>110343</xdr:rowOff>
    </xdr:from>
    <xdr:to>
      <xdr:col>10</xdr:col>
      <xdr:colOff>635185</xdr:colOff>
      <xdr:row>22</xdr:row>
      <xdr:rowOff>34535</xdr:rowOff>
    </xdr:to>
    <xdr:sp macro="" textlink="">
      <xdr:nvSpPr>
        <xdr:cNvPr id="478" name="TextBox 7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618DFB-1E6F-4AE2-D6E2-3D7A2CD11ED1}"/>
            </a:ext>
          </a:extLst>
        </xdr:cNvPr>
        <xdr:cNvSpPr txBox="1"/>
      </xdr:nvSpPr>
      <xdr:spPr>
        <a:xfrm>
          <a:off x="6917836" y="3941050"/>
          <a:ext cx="1751479" cy="131257"/>
        </a:xfrm>
        <a:prstGeom prst="rect">
          <a:avLst/>
        </a:prstGeom>
        <a:noFill/>
      </xdr:spPr>
      <xdr:txBody>
        <a:bodyPr wrap="square" lIns="0" tIns="0" rIns="0" bIns="0" rtlCol="0"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s-MX" sz="1600">
              <a:solidFill>
                <a:schemeClr val="tx1">
                  <a:lumMod val="95000"/>
                  <a:lumOff val="5000"/>
                </a:schemeClr>
              </a:solidFill>
              <a:latin typeface="Verdana" panose="020B0604030504040204" pitchFamily="34" charset="0"/>
              <a:ea typeface="Verdana" panose="020B0604030504040204" pitchFamily="34" charset="0"/>
            </a:rPr>
            <a:t>01 Indicador</a:t>
          </a:r>
          <a:endParaRPr lang="es-CO" sz="1200">
            <a:solidFill>
              <a:schemeClr val="tx1">
                <a:lumMod val="95000"/>
                <a:lumOff val="5000"/>
              </a:schemeClr>
            </a:solidFill>
            <a:latin typeface="Verdana" panose="020B0604030504040204" pitchFamily="34" charset="0"/>
            <a:ea typeface="Verdana" panose="020B0604030504040204" pitchFamily="34" charset="0"/>
          </a:endParaRPr>
        </a:p>
      </xdr:txBody>
    </xdr:sp>
    <xdr:clientData/>
  </xdr:twoCellAnchor>
  <xdr:twoCellAnchor>
    <xdr:from>
      <xdr:col>9</xdr:col>
      <xdr:colOff>408041</xdr:colOff>
      <xdr:row>25</xdr:row>
      <xdr:rowOff>88290</xdr:rowOff>
    </xdr:from>
    <xdr:to>
      <xdr:col>9</xdr:col>
      <xdr:colOff>684690</xdr:colOff>
      <xdr:row>27</xdr:row>
      <xdr:rowOff>16750</xdr:rowOff>
    </xdr:to>
    <xdr:sp macro="" textlink="">
      <xdr:nvSpPr>
        <xdr:cNvPr id="479" name="Freeform 3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9B8BDB1-E997-AF8C-7020-C4F157785D38}"/>
            </a:ext>
          </a:extLst>
        </xdr:cNvPr>
        <xdr:cNvSpPr>
          <a:spLocks noEditPoints="1"/>
        </xdr:cNvSpPr>
      </xdr:nvSpPr>
      <xdr:spPr bwMode="auto">
        <a:xfrm>
          <a:off x="7676030" y="4705844"/>
          <a:ext cx="276649" cy="28047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chemeClr val="bg1"/>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15</xdr:col>
      <xdr:colOff>315385</xdr:colOff>
      <xdr:row>25</xdr:row>
      <xdr:rowOff>62069</xdr:rowOff>
    </xdr:from>
    <xdr:to>
      <xdr:col>15</xdr:col>
      <xdr:colOff>677036</xdr:colOff>
      <xdr:row>27</xdr:row>
      <xdr:rowOff>84052</xdr:rowOff>
    </xdr:to>
    <xdr:grpSp>
      <xdr:nvGrpSpPr>
        <xdr:cNvPr id="480" name="Group 4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E584BAB-63F7-50D1-BBAE-82D9F09B5DE3}"/>
            </a:ext>
          </a:extLst>
        </xdr:cNvPr>
        <xdr:cNvGrpSpPr/>
      </xdr:nvGrpSpPr>
      <xdr:grpSpPr>
        <a:xfrm>
          <a:off x="12153599" y="4702105"/>
          <a:ext cx="361651" cy="375768"/>
          <a:chOff x="5719763" y="3041650"/>
          <a:chExt cx="749300" cy="777875"/>
        </a:xfrm>
        <a:solidFill>
          <a:schemeClr val="bg1"/>
        </a:solidFill>
      </xdr:grpSpPr>
      <xdr:sp macro="" textlink="">
        <xdr:nvSpPr>
          <xdr:cNvPr id="487" name="Oval 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27C188B-3E8B-24E8-ABEC-A4ECC784B15A}"/>
              </a:ext>
            </a:extLst>
          </xdr:cNvPr>
          <xdr:cNvSpPr>
            <a:spLocks noChangeArrowheads="1"/>
          </xdr:cNvSpPr>
        </xdr:nvSpPr>
        <xdr:spPr bwMode="auto">
          <a:xfrm>
            <a:off x="6035675" y="3368675"/>
            <a:ext cx="120650" cy="120650"/>
          </a:xfrm>
          <a:prstGeom prst="ellipse">
            <a:avLst/>
          </a:prstGeom>
          <a:grpFill/>
          <a:ln w="9525">
            <a:no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88" name="Oval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1EA1D9A-1CE9-7452-893A-AB01C2FF6C8A}"/>
              </a:ext>
            </a:extLst>
          </xdr:cNvPr>
          <xdr:cNvSpPr>
            <a:spLocks noChangeArrowheads="1"/>
          </xdr:cNvSpPr>
        </xdr:nvSpPr>
        <xdr:spPr bwMode="auto">
          <a:xfrm>
            <a:off x="6281738" y="3186113"/>
            <a:ext cx="84138" cy="84138"/>
          </a:xfrm>
          <a:prstGeom prst="ellipse">
            <a:avLst/>
          </a:prstGeom>
          <a:grpFill/>
          <a:ln w="9525">
            <a:no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89" name="Oval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AA816D2-326D-98EE-62F4-37AA55718F93}"/>
              </a:ext>
            </a:extLst>
          </xdr:cNvPr>
          <xdr:cNvSpPr>
            <a:spLocks noChangeArrowheads="1"/>
          </xdr:cNvSpPr>
        </xdr:nvSpPr>
        <xdr:spPr bwMode="auto">
          <a:xfrm>
            <a:off x="5730875" y="3319463"/>
            <a:ext cx="84138" cy="82550"/>
          </a:xfrm>
          <a:prstGeom prst="ellipse">
            <a:avLst/>
          </a:prstGeom>
          <a:grpFill/>
          <a:ln w="9525">
            <a:no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90"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4D8C51A-6BF6-ECA6-2EB2-37985B43798F}"/>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w="9525">
            <a:no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91" name="Oval 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0F2CDF5-2879-1BA7-A77A-91CC2B1C1F95}"/>
              </a:ext>
            </a:extLst>
          </xdr:cNvPr>
          <xdr:cNvSpPr>
            <a:spLocks noChangeArrowheads="1"/>
          </xdr:cNvSpPr>
        </xdr:nvSpPr>
        <xdr:spPr bwMode="auto">
          <a:xfrm>
            <a:off x="6142038" y="3683000"/>
            <a:ext cx="84138" cy="84138"/>
          </a:xfrm>
          <a:prstGeom prst="ellipse">
            <a:avLst/>
          </a:prstGeom>
          <a:grpFill/>
          <a:ln w="9525">
            <a:no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grpSp>
    <xdr:clientData/>
  </xdr:twoCellAnchor>
  <xdr:twoCellAnchor>
    <xdr:from>
      <xdr:col>15</xdr:col>
      <xdr:colOff>84680</xdr:colOff>
      <xdr:row>34</xdr:row>
      <xdr:rowOff>161363</xdr:rowOff>
    </xdr:from>
    <xdr:to>
      <xdr:col>15</xdr:col>
      <xdr:colOff>539493</xdr:colOff>
      <xdr:row>36</xdr:row>
      <xdr:rowOff>190494</xdr:rowOff>
    </xdr:to>
    <xdr:grpSp>
      <xdr:nvGrpSpPr>
        <xdr:cNvPr id="481" name="Group 3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72B23AC-291E-4DAC-CFB7-1CA2FAEF9C9D}"/>
            </a:ext>
          </a:extLst>
        </xdr:cNvPr>
        <xdr:cNvGrpSpPr/>
      </xdr:nvGrpSpPr>
      <xdr:grpSpPr>
        <a:xfrm>
          <a:off x="11922894" y="6475077"/>
          <a:ext cx="454813" cy="410131"/>
          <a:chOff x="4054476" y="2609851"/>
          <a:chExt cx="239713" cy="219075"/>
        </a:xfrm>
        <a:solidFill>
          <a:schemeClr val="bg1"/>
        </a:solidFill>
      </xdr:grpSpPr>
      <xdr:sp macro="" textlink="">
        <xdr:nvSpPr>
          <xdr:cNvPr id="482" name="Rectangle 16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96EC224-DFF5-F331-9E7A-A62D1FD6189C}"/>
              </a:ext>
            </a:extLst>
          </xdr:cNvPr>
          <xdr:cNvSpPr>
            <a:spLocks noChangeArrowheads="1"/>
          </xdr:cNvSpPr>
        </xdr:nvSpPr>
        <xdr:spPr bwMode="auto">
          <a:xfrm>
            <a:off x="4070351" y="2782888"/>
            <a:ext cx="44450" cy="46038"/>
          </a:xfrm>
          <a:prstGeom prst="rect">
            <a:avLst/>
          </a:prstGeom>
          <a:grpFill/>
          <a:ln w="9525">
            <a:no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83" name="Rectangle 16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85831E4-25D0-3233-D37C-427969CE32F3}"/>
              </a:ext>
            </a:extLst>
          </xdr:cNvPr>
          <xdr:cNvSpPr>
            <a:spLocks noChangeArrowheads="1"/>
          </xdr:cNvSpPr>
        </xdr:nvSpPr>
        <xdr:spPr bwMode="auto">
          <a:xfrm>
            <a:off x="4129088" y="2752726"/>
            <a:ext cx="46038" cy="76200"/>
          </a:xfrm>
          <a:prstGeom prst="rect">
            <a:avLst/>
          </a:prstGeom>
          <a:grpFill/>
          <a:ln w="9525">
            <a:no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84" name="Rectangle 16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AEE823F-068D-1188-684D-E7EF68264B91}"/>
              </a:ext>
            </a:extLst>
          </xdr:cNvPr>
          <xdr:cNvSpPr>
            <a:spLocks noChangeArrowheads="1"/>
          </xdr:cNvSpPr>
        </xdr:nvSpPr>
        <xdr:spPr bwMode="auto">
          <a:xfrm>
            <a:off x="4189413" y="2722563"/>
            <a:ext cx="46038" cy="106363"/>
          </a:xfrm>
          <a:prstGeom prst="rect">
            <a:avLst/>
          </a:prstGeom>
          <a:grpFill/>
          <a:ln w="9525">
            <a:no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85" name="Rectangle 16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46F0045-3363-C65E-927E-81363B65BBD6}"/>
              </a:ext>
            </a:extLst>
          </xdr:cNvPr>
          <xdr:cNvSpPr>
            <a:spLocks noChangeArrowheads="1"/>
          </xdr:cNvSpPr>
        </xdr:nvSpPr>
        <xdr:spPr bwMode="auto">
          <a:xfrm>
            <a:off x="4249738" y="2692401"/>
            <a:ext cx="44450" cy="136525"/>
          </a:xfrm>
          <a:prstGeom prst="rect">
            <a:avLst/>
          </a:prstGeom>
          <a:grpFill/>
          <a:ln w="9525">
            <a:no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486" name="Freeform 16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524EC8B-DC09-2CE7-7BA1-D4F5E8B730C5}"/>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no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grpSp>
    <xdr:clientData/>
  </xdr:twoCellAnchor>
</xdr:wsDr>
</file>

<file path=xl/drawings/drawing2.xml><?xml version="1.0" encoding="utf-8"?>
<xdr:wsDr xmlns:xdr="http://schemas.openxmlformats.org/drawingml/2006/spreadsheetDrawing" xmlns:a="http://schemas.openxmlformats.org/drawingml/2006/main">
  <xdr:oneCellAnchor>
    <xdr:from>
      <xdr:col>16</xdr:col>
      <xdr:colOff>733425</xdr:colOff>
      <xdr:row>7</xdr:row>
      <xdr:rowOff>38100</xdr:rowOff>
    </xdr:from>
    <xdr:ext cx="923925" cy="264560"/>
    <xdr:sp macro="" textlink="">
      <xdr:nvSpPr>
        <xdr:cNvPr id="2" name="CuadroTexto 1">
          <a:extLst>
            <a:ext uri="{FF2B5EF4-FFF2-40B4-BE49-F238E27FC236}">
              <a16:creationId xmlns="" xmlns:a16="http://schemas.microsoft.com/office/drawing/2014/main" id="{00000000-0008-0000-0100-000002000000}"/>
            </a:ext>
          </a:extLst>
        </xdr:cNvPr>
        <xdr:cNvSpPr txBox="1"/>
      </xdr:nvSpPr>
      <xdr:spPr>
        <a:xfrm>
          <a:off x="22555200" y="160020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3</xdr:col>
      <xdr:colOff>869156</xdr:colOff>
      <xdr:row>4</xdr:row>
      <xdr:rowOff>142875</xdr:rowOff>
    </xdr:from>
    <xdr:to>
      <xdr:col>3</xdr:col>
      <xdr:colOff>1492899</xdr:colOff>
      <xdr:row>6</xdr:row>
      <xdr:rowOff>11919</xdr:rowOff>
    </xdr:to>
    <xdr:grpSp>
      <xdr:nvGrpSpPr>
        <xdr:cNvPr id="5" name="Grupo 4">
          <a:extLst>
            <a:ext uri="{FF2B5EF4-FFF2-40B4-BE49-F238E27FC236}">
              <a16:creationId xmlns="" xmlns:a16="http://schemas.microsoft.com/office/drawing/2014/main" id="{00000000-0008-0000-0200-000005000000}"/>
            </a:ext>
          </a:extLst>
        </xdr:cNvPr>
        <xdr:cNvGrpSpPr/>
      </xdr:nvGrpSpPr>
      <xdr:grpSpPr>
        <a:xfrm>
          <a:off x="2393156" y="755196"/>
          <a:ext cx="623743" cy="590223"/>
          <a:chOff x="11339690" y="224540"/>
          <a:chExt cx="839950" cy="818295"/>
        </a:xfrm>
      </xdr:grpSpPr>
      <xdr:pic>
        <xdr:nvPicPr>
          <xdr:cNvPr id="6" name="Imagen 5">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7" name="Imagen 6">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103395</xdr:colOff>
      <xdr:row>12</xdr:row>
      <xdr:rowOff>108660</xdr:rowOff>
    </xdr:from>
    <xdr:to>
      <xdr:col>16</xdr:col>
      <xdr:colOff>182549</xdr:colOff>
      <xdr:row>51</xdr:row>
      <xdr:rowOff>108659</xdr:rowOff>
    </xdr:to>
    <xdr:pic>
      <xdr:nvPicPr>
        <xdr:cNvPr id="2" name="Imagen 1">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96656" y="2413986"/>
          <a:ext cx="11467741" cy="7537173"/>
        </a:xfrm>
        <a:prstGeom prst="rect">
          <a:avLst/>
        </a:prstGeom>
      </xdr:spPr>
    </xdr:pic>
    <xdr:clientData/>
  </xdr:twoCellAnchor>
  <xdr:twoCellAnchor>
    <xdr:from>
      <xdr:col>4</xdr:col>
      <xdr:colOff>2381</xdr:colOff>
      <xdr:row>3</xdr:row>
      <xdr:rowOff>142875</xdr:rowOff>
    </xdr:from>
    <xdr:to>
      <xdr:col>4</xdr:col>
      <xdr:colOff>2381</xdr:colOff>
      <xdr:row>5</xdr:row>
      <xdr:rowOff>11919</xdr:rowOff>
    </xdr:to>
    <xdr:grpSp>
      <xdr:nvGrpSpPr>
        <xdr:cNvPr id="4" name="Grupo 3">
          <a:extLst>
            <a:ext uri="{FF2B5EF4-FFF2-40B4-BE49-F238E27FC236}">
              <a16:creationId xmlns="" xmlns:a16="http://schemas.microsoft.com/office/drawing/2014/main" id="{00000000-0008-0000-0300-000004000000}"/>
            </a:ext>
          </a:extLst>
        </xdr:cNvPr>
        <xdr:cNvGrpSpPr/>
      </xdr:nvGrpSpPr>
      <xdr:grpSpPr>
        <a:xfrm>
          <a:off x="2494756" y="666750"/>
          <a:ext cx="0" cy="281794"/>
          <a:chOff x="11339690" y="224540"/>
          <a:chExt cx="839950" cy="818295"/>
        </a:xfrm>
      </xdr:grpSpPr>
      <xdr:pic>
        <xdr:nvPicPr>
          <xdr:cNvPr id="5" name="Imagen 4">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2">
            <a:extLst>
              <a:ext uri="{BEBA8EAE-BF5A-486C-A8C5-ECC9F3942E4B}">
                <a14:imgProps xmlns:a14="http://schemas.microsoft.com/office/drawing/2010/main">
                  <a14:imgLayer r:embed="rId3">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6" name="Imagen 5">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4">
            <a:extLst>
              <a:ext uri="{BEBA8EAE-BF5A-486C-A8C5-ECC9F3942E4B}">
                <a14:imgProps xmlns:a14="http://schemas.microsoft.com/office/drawing/2010/main">
                  <a14:imgLayer r:embed="rId3">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twoCellAnchor>
    <xdr:from>
      <xdr:col>3</xdr:col>
      <xdr:colOff>400327</xdr:colOff>
      <xdr:row>3</xdr:row>
      <xdr:rowOff>13805</xdr:rowOff>
    </xdr:from>
    <xdr:to>
      <xdr:col>4</xdr:col>
      <xdr:colOff>264831</xdr:colOff>
      <xdr:row>5</xdr:row>
      <xdr:rowOff>189897</xdr:rowOff>
    </xdr:to>
    <xdr:grpSp>
      <xdr:nvGrpSpPr>
        <xdr:cNvPr id="7" name="Grupo 6">
          <a:extLst>
            <a:ext uri="{FF2B5EF4-FFF2-40B4-BE49-F238E27FC236}">
              <a16:creationId xmlns="" xmlns:a16="http://schemas.microsoft.com/office/drawing/2014/main" id="{00000000-0008-0000-0300-000007000000}"/>
            </a:ext>
          </a:extLst>
        </xdr:cNvPr>
        <xdr:cNvGrpSpPr/>
      </xdr:nvGrpSpPr>
      <xdr:grpSpPr>
        <a:xfrm>
          <a:off x="2130702" y="537680"/>
          <a:ext cx="626504" cy="588842"/>
          <a:chOff x="11339690" y="224540"/>
          <a:chExt cx="839950" cy="818295"/>
        </a:xfrm>
      </xdr:grpSpPr>
      <xdr:pic>
        <xdr:nvPicPr>
          <xdr:cNvPr id="8" name="Imagen 7">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2">
            <a:extLst>
              <a:ext uri="{BEBA8EAE-BF5A-486C-A8C5-ECC9F3942E4B}">
                <a14:imgProps xmlns:a14="http://schemas.microsoft.com/office/drawing/2010/main">
                  <a14:imgLayer r:embed="rId3">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9" name="Imagen 8">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4">
            <a:extLst>
              <a:ext uri="{BEBA8EAE-BF5A-486C-A8C5-ECC9F3942E4B}">
                <a14:imgProps xmlns:a14="http://schemas.microsoft.com/office/drawing/2010/main">
                  <a14:imgLayer r:embed="rId3">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twoCellAnchor editAs="oneCell">
    <xdr:from>
      <xdr:col>18</xdr:col>
      <xdr:colOff>27214</xdr:colOff>
      <xdr:row>12</xdr:row>
      <xdr:rowOff>163287</xdr:rowOff>
    </xdr:from>
    <xdr:to>
      <xdr:col>33</xdr:col>
      <xdr:colOff>477214</xdr:colOff>
      <xdr:row>52</xdr:row>
      <xdr:rowOff>54429</xdr:rowOff>
    </xdr:to>
    <xdr:pic>
      <xdr:nvPicPr>
        <xdr:cNvPr id="12" name="Imagen 11">
          <a:extLst>
            <a:ext uri="{FF2B5EF4-FFF2-40B4-BE49-F238E27FC236}">
              <a16:creationId xmlns="" xmlns:a16="http://schemas.microsoft.com/office/drawing/2014/main" id="{F1C4639C-A719-D673-308A-8BD21CE2683D}"/>
            </a:ext>
          </a:extLst>
        </xdr:cNvPr>
        <xdr:cNvPicPr>
          <a:picLocks noChangeAspect="1"/>
        </xdr:cNvPicPr>
      </xdr:nvPicPr>
      <xdr:blipFill>
        <a:blip xmlns:r="http://schemas.openxmlformats.org/officeDocument/2006/relationships" r:embed="rId5"/>
        <a:stretch>
          <a:fillRect/>
        </a:stretch>
      </xdr:blipFill>
      <xdr:spPr>
        <a:xfrm>
          <a:off x="12137571" y="2503716"/>
          <a:ext cx="11880000" cy="745671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2381</xdr:colOff>
      <xdr:row>3</xdr:row>
      <xdr:rowOff>142875</xdr:rowOff>
    </xdr:from>
    <xdr:to>
      <xdr:col>4</xdr:col>
      <xdr:colOff>2381</xdr:colOff>
      <xdr:row>5</xdr:row>
      <xdr:rowOff>11919</xdr:rowOff>
    </xdr:to>
    <xdr:grpSp>
      <xdr:nvGrpSpPr>
        <xdr:cNvPr id="216" name="Grupo 215">
          <a:extLst>
            <a:ext uri="{FF2B5EF4-FFF2-40B4-BE49-F238E27FC236}">
              <a16:creationId xmlns="" xmlns:a16="http://schemas.microsoft.com/office/drawing/2014/main" id="{00000000-0008-0000-0400-0000D8000000}"/>
            </a:ext>
          </a:extLst>
        </xdr:cNvPr>
        <xdr:cNvGrpSpPr/>
      </xdr:nvGrpSpPr>
      <xdr:grpSpPr>
        <a:xfrm>
          <a:off x="2497931" y="771525"/>
          <a:ext cx="0" cy="288144"/>
          <a:chOff x="11339690" y="224540"/>
          <a:chExt cx="839950" cy="818295"/>
        </a:xfrm>
      </xdr:grpSpPr>
      <xdr:pic>
        <xdr:nvPicPr>
          <xdr:cNvPr id="217" name="Imagen 216">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218" name="Imagen 217">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twoCellAnchor>
    <xdr:from>
      <xdr:col>4</xdr:col>
      <xdr:colOff>514350</xdr:colOff>
      <xdr:row>3</xdr:row>
      <xdr:rowOff>0</xdr:rowOff>
    </xdr:from>
    <xdr:to>
      <xdr:col>5</xdr:col>
      <xdr:colOff>376093</xdr:colOff>
      <xdr:row>5</xdr:row>
      <xdr:rowOff>171123</xdr:rowOff>
    </xdr:to>
    <xdr:grpSp>
      <xdr:nvGrpSpPr>
        <xdr:cNvPr id="219" name="Grupo 218">
          <a:extLst>
            <a:ext uri="{FF2B5EF4-FFF2-40B4-BE49-F238E27FC236}">
              <a16:creationId xmlns="" xmlns:a16="http://schemas.microsoft.com/office/drawing/2014/main" id="{00000000-0008-0000-0400-0000DB000000}"/>
            </a:ext>
          </a:extLst>
        </xdr:cNvPr>
        <xdr:cNvGrpSpPr/>
      </xdr:nvGrpSpPr>
      <xdr:grpSpPr>
        <a:xfrm>
          <a:off x="3009900" y="628650"/>
          <a:ext cx="623743" cy="590223"/>
          <a:chOff x="11339690" y="224540"/>
          <a:chExt cx="839950" cy="818295"/>
        </a:xfrm>
      </xdr:grpSpPr>
      <xdr:pic>
        <xdr:nvPicPr>
          <xdr:cNvPr id="220" name="Imagen 219">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221" name="Imagen 220">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twoCellAnchor editAs="oneCell">
    <xdr:from>
      <xdr:col>1</xdr:col>
      <xdr:colOff>152400</xdr:colOff>
      <xdr:row>12</xdr:row>
      <xdr:rowOff>152400</xdr:rowOff>
    </xdr:from>
    <xdr:to>
      <xdr:col>15</xdr:col>
      <xdr:colOff>566294</xdr:colOff>
      <xdr:row>75</xdr:row>
      <xdr:rowOff>178576</xdr:rowOff>
    </xdr:to>
    <xdr:pic>
      <xdr:nvPicPr>
        <xdr:cNvPr id="2" name="Imagen 1"/>
        <xdr:cNvPicPr>
          <a:picLocks noChangeAspect="1"/>
        </xdr:cNvPicPr>
      </xdr:nvPicPr>
      <xdr:blipFill>
        <a:blip xmlns:r="http://schemas.openxmlformats.org/officeDocument/2006/relationships" r:embed="rId4"/>
        <a:stretch>
          <a:fillRect/>
        </a:stretch>
      </xdr:blipFill>
      <xdr:spPr>
        <a:xfrm>
          <a:off x="361950" y="3067050"/>
          <a:ext cx="11081894" cy="12046726"/>
        </a:xfrm>
        <a:prstGeom prst="rect">
          <a:avLst/>
        </a:prstGeom>
      </xdr:spPr>
    </xdr:pic>
    <xdr:clientData/>
  </xdr:twoCellAnchor>
  <xdr:twoCellAnchor editAs="oneCell">
    <xdr:from>
      <xdr:col>16</xdr:col>
      <xdr:colOff>133350</xdr:colOff>
      <xdr:row>12</xdr:row>
      <xdr:rowOff>171450</xdr:rowOff>
    </xdr:from>
    <xdr:to>
      <xdr:col>30</xdr:col>
      <xdr:colOff>546150</xdr:colOff>
      <xdr:row>76</xdr:row>
      <xdr:rowOff>6276</xdr:rowOff>
    </xdr:to>
    <xdr:pic>
      <xdr:nvPicPr>
        <xdr:cNvPr id="3" name="Imagen 2"/>
        <xdr:cNvPicPr>
          <a:picLocks noChangeAspect="1"/>
        </xdr:cNvPicPr>
      </xdr:nvPicPr>
      <xdr:blipFill>
        <a:blip xmlns:r="http://schemas.openxmlformats.org/officeDocument/2006/relationships" r:embed="rId5"/>
        <a:stretch>
          <a:fillRect/>
        </a:stretch>
      </xdr:blipFill>
      <xdr:spPr>
        <a:xfrm>
          <a:off x="11772900" y="3086100"/>
          <a:ext cx="11080800" cy="12045876"/>
        </a:xfrm>
        <a:prstGeom prst="rect">
          <a:avLst/>
        </a:prstGeom>
      </xdr:spPr>
    </xdr:pic>
    <xdr:clientData/>
  </xdr:twoCellAnchor>
  <xdr:twoCellAnchor editAs="oneCell">
    <xdr:from>
      <xdr:col>33</xdr:col>
      <xdr:colOff>285750</xdr:colOff>
      <xdr:row>12</xdr:row>
      <xdr:rowOff>133351</xdr:rowOff>
    </xdr:from>
    <xdr:to>
      <xdr:col>47</xdr:col>
      <xdr:colOff>698550</xdr:colOff>
      <xdr:row>76</xdr:row>
      <xdr:rowOff>88918</xdr:rowOff>
    </xdr:to>
    <xdr:pic>
      <xdr:nvPicPr>
        <xdr:cNvPr id="5" name="Imagen 4"/>
        <xdr:cNvPicPr>
          <a:picLocks noChangeAspect="1"/>
        </xdr:cNvPicPr>
      </xdr:nvPicPr>
      <xdr:blipFill>
        <a:blip xmlns:r="http://schemas.openxmlformats.org/officeDocument/2006/relationships" r:embed="rId6"/>
        <a:stretch>
          <a:fillRect/>
        </a:stretch>
      </xdr:blipFill>
      <xdr:spPr>
        <a:xfrm>
          <a:off x="23850600" y="3048001"/>
          <a:ext cx="11080800" cy="1216661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1034143</xdr:colOff>
      <xdr:row>3</xdr:row>
      <xdr:rowOff>13608</xdr:rowOff>
    </xdr:from>
    <xdr:to>
      <xdr:col>5</xdr:col>
      <xdr:colOff>378815</xdr:colOff>
      <xdr:row>5</xdr:row>
      <xdr:rowOff>173505</xdr:rowOff>
    </xdr:to>
    <xdr:grpSp>
      <xdr:nvGrpSpPr>
        <xdr:cNvPr id="3" name="Grupo 2">
          <a:extLst>
            <a:ext uri="{FF2B5EF4-FFF2-40B4-BE49-F238E27FC236}">
              <a16:creationId xmlns="" xmlns:a16="http://schemas.microsoft.com/office/drawing/2014/main" id="{00000000-0008-0000-0500-000003000000}"/>
            </a:ext>
          </a:extLst>
        </xdr:cNvPr>
        <xdr:cNvGrpSpPr/>
      </xdr:nvGrpSpPr>
      <xdr:grpSpPr>
        <a:xfrm>
          <a:off x="3923393" y="664483"/>
          <a:ext cx="789297" cy="604397"/>
          <a:chOff x="11339690" y="224540"/>
          <a:chExt cx="839950" cy="818295"/>
        </a:xfrm>
      </xdr:grpSpPr>
      <xdr:pic>
        <xdr:nvPicPr>
          <xdr:cNvPr id="4" name="Imagen 3">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6" name="Imagen 5">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54428</xdr:colOff>
      <xdr:row>3</xdr:row>
      <xdr:rowOff>136071</xdr:rowOff>
    </xdr:from>
    <xdr:to>
      <xdr:col>5</xdr:col>
      <xdr:colOff>678171</xdr:colOff>
      <xdr:row>5</xdr:row>
      <xdr:rowOff>132682</xdr:rowOff>
    </xdr:to>
    <xdr:grpSp>
      <xdr:nvGrpSpPr>
        <xdr:cNvPr id="4" name="Grupo 3">
          <a:extLst>
            <a:ext uri="{FF2B5EF4-FFF2-40B4-BE49-F238E27FC236}">
              <a16:creationId xmlns="" xmlns:a16="http://schemas.microsoft.com/office/drawing/2014/main" id="{00000000-0008-0000-0600-000004000000}"/>
            </a:ext>
          </a:extLst>
        </xdr:cNvPr>
        <xdr:cNvGrpSpPr/>
      </xdr:nvGrpSpPr>
      <xdr:grpSpPr>
        <a:xfrm>
          <a:off x="4218214" y="775607"/>
          <a:ext cx="623743" cy="595325"/>
          <a:chOff x="11339690" y="224540"/>
          <a:chExt cx="839950" cy="818295"/>
        </a:xfrm>
      </xdr:grpSpPr>
      <xdr:pic>
        <xdr:nvPicPr>
          <xdr:cNvPr id="5" name="Imagen 4">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6" name="Imagen 5">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27214</xdr:colOff>
      <xdr:row>3</xdr:row>
      <xdr:rowOff>136071</xdr:rowOff>
    </xdr:from>
    <xdr:to>
      <xdr:col>5</xdr:col>
      <xdr:colOff>650957</xdr:colOff>
      <xdr:row>5</xdr:row>
      <xdr:rowOff>132682</xdr:rowOff>
    </xdr:to>
    <xdr:grpSp>
      <xdr:nvGrpSpPr>
        <xdr:cNvPr id="4" name="Grupo 3">
          <a:extLst>
            <a:ext uri="{FF2B5EF4-FFF2-40B4-BE49-F238E27FC236}">
              <a16:creationId xmlns="" xmlns:a16="http://schemas.microsoft.com/office/drawing/2014/main" id="{00000000-0008-0000-0700-000004000000}"/>
            </a:ext>
          </a:extLst>
        </xdr:cNvPr>
        <xdr:cNvGrpSpPr/>
      </xdr:nvGrpSpPr>
      <xdr:grpSpPr>
        <a:xfrm>
          <a:off x="4095750" y="775607"/>
          <a:ext cx="623743" cy="595325"/>
          <a:chOff x="11339690" y="224540"/>
          <a:chExt cx="839950" cy="818295"/>
        </a:xfrm>
      </xdr:grpSpPr>
      <xdr:pic>
        <xdr:nvPicPr>
          <xdr:cNvPr id="6" name="Imagen 5">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7" name="Imagen 6">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68036</xdr:colOff>
      <xdr:row>3</xdr:row>
      <xdr:rowOff>95250</xdr:rowOff>
    </xdr:from>
    <xdr:to>
      <xdr:col>5</xdr:col>
      <xdr:colOff>691779</xdr:colOff>
      <xdr:row>5</xdr:row>
      <xdr:rowOff>91861</xdr:rowOff>
    </xdr:to>
    <xdr:grpSp>
      <xdr:nvGrpSpPr>
        <xdr:cNvPr id="4" name="Grupo 3">
          <a:extLst>
            <a:ext uri="{FF2B5EF4-FFF2-40B4-BE49-F238E27FC236}">
              <a16:creationId xmlns="" xmlns:a16="http://schemas.microsoft.com/office/drawing/2014/main" id="{00000000-0008-0000-0800-000004000000}"/>
            </a:ext>
          </a:extLst>
        </xdr:cNvPr>
        <xdr:cNvGrpSpPr/>
      </xdr:nvGrpSpPr>
      <xdr:grpSpPr>
        <a:xfrm>
          <a:off x="4231822" y="734786"/>
          <a:ext cx="623743" cy="595325"/>
          <a:chOff x="11339690" y="224540"/>
          <a:chExt cx="839950" cy="818295"/>
        </a:xfrm>
      </xdr:grpSpPr>
      <xdr:pic>
        <xdr:nvPicPr>
          <xdr:cNvPr id="5" name="Imagen 4">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6" name="Imagen 5">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176893</xdr:colOff>
      <xdr:row>3</xdr:row>
      <xdr:rowOff>108857</xdr:rowOff>
    </xdr:from>
    <xdr:to>
      <xdr:col>5</xdr:col>
      <xdr:colOff>800636</xdr:colOff>
      <xdr:row>5</xdr:row>
      <xdr:rowOff>105468</xdr:rowOff>
    </xdr:to>
    <xdr:grpSp>
      <xdr:nvGrpSpPr>
        <xdr:cNvPr id="4" name="Grupo 3">
          <a:extLst>
            <a:ext uri="{FF2B5EF4-FFF2-40B4-BE49-F238E27FC236}">
              <a16:creationId xmlns="" xmlns:a16="http://schemas.microsoft.com/office/drawing/2014/main" id="{00000000-0008-0000-0900-000004000000}"/>
            </a:ext>
          </a:extLst>
        </xdr:cNvPr>
        <xdr:cNvGrpSpPr/>
      </xdr:nvGrpSpPr>
      <xdr:grpSpPr>
        <a:xfrm>
          <a:off x="4245429" y="748393"/>
          <a:ext cx="623743" cy="595325"/>
          <a:chOff x="11339690" y="224540"/>
          <a:chExt cx="839950" cy="818295"/>
        </a:xfrm>
      </xdr:grpSpPr>
      <xdr:pic>
        <xdr:nvPicPr>
          <xdr:cNvPr id="5" name="Imagen 4">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6" name="Imagen 5">
            <a:extLst>
              <a:ext uri="{FF2B5EF4-FFF2-40B4-BE49-F238E27FC236}">
                <a16:creationId xmlns="" xmlns:a16="http://schemas.microsoft.com/office/drawing/2014/main" id="{52CEDCA6-C175-8C08-E3ED-AE415C130F2C}"/>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2">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_rels/pivotCacheDefinition8.xml.rels><?xml version="1.0" encoding="UTF-8" standalone="yes"?>
<Relationships xmlns="http://schemas.openxmlformats.org/package/2006/relationships"><Relationship Id="rId1" Type="http://schemas.openxmlformats.org/officeDocument/2006/relationships/pivotCacheRecords" Target="pivotCacheRecords8.xml"/></Relationships>
</file>

<file path=xl/pivotCache/_rels/pivotCacheDefinition9.xml.rels><?xml version="1.0" encoding="UTF-8" standalone="yes"?>
<Relationships xmlns="http://schemas.openxmlformats.org/package/2006/relationships"><Relationship Id="rId1" Type="http://schemas.openxmlformats.org/officeDocument/2006/relationships/pivotCacheRecords" Target="pivotCacheRecords9.xml"/></Relationships>
</file>

<file path=xl/pivotCache/_rels/pivotCacheDefinition10.xml.rels><?xml version="1.0" encoding="UTF-8" standalone="yes"?>
<Relationships xmlns="http://schemas.openxmlformats.org/package/2006/relationships"><Relationship Id="rId1" Type="http://schemas.openxmlformats.org/officeDocument/2006/relationships/pivotCacheRecords" Target="pivotCacheRecords10.xml"/></Relationships>
</file>

<file path=xl/pivotCache/_rels/pivotCacheDefinition11.xml.rels><?xml version="1.0" encoding="UTF-8" standalone="yes"?>
<Relationships xmlns="http://schemas.openxmlformats.org/package/2006/relationships"><Relationship Id="rId1" Type="http://schemas.openxmlformats.org/officeDocument/2006/relationships/pivotCacheRecords" Target="pivotCacheRecords11.xml"/></Relationships>
</file>

<file path=xl/pivotCache/pivotCacheDefinition1.xml><?xml version="1.0" encoding="utf-8"?>
<pivotCacheDefinition xmlns="http://schemas.openxmlformats.org/spreadsheetml/2006/main" xmlns:r="http://schemas.openxmlformats.org/officeDocument/2006/relationships" r:id="rId1" refreshedBy="diego corredor" refreshedDate="45679.519684606479" createdVersion="5" refreshedVersion="5" minRefreshableVersion="3" recordCount="3">
  <cacheSource type="worksheet">
    <worksheetSource ref="C15:U18" sheet="MEGAS"/>
  </cacheSource>
  <cacheFields count="16">
    <cacheField name="Mega" numFmtId="0">
      <sharedItems/>
    </cacheField>
    <cacheField name="Nombre Indicador / Actividad" numFmtId="0">
      <sharedItems count="3">
        <s v="Satisfacción de los usuarios"/>
        <s v="Formulario Único de Reporte de Avances de la Gestión (FURAG)"/>
        <s v="Habilitación y Acreditación"/>
      </sharedItems>
    </cacheField>
    <cacheField name="Periodicidad" numFmtId="0">
      <sharedItems/>
    </cacheField>
    <cacheField name="Periodo" numFmtId="0">
      <sharedItems/>
    </cacheField>
    <cacheField name="Meta" numFmtId="0">
      <sharedItems/>
    </cacheField>
    <cacheField name="Orientación" numFmtId="0">
      <sharedItems/>
    </cacheField>
    <cacheField name="Unidad de Medida" numFmtId="0">
      <sharedItems/>
    </cacheField>
    <cacheField name="Entregable" numFmtId="0">
      <sharedItems/>
    </cacheField>
    <cacheField name="Responsable" numFmtId="0">
      <sharedItems count="4">
        <s v="Atención al Usuario"/>
        <s v="Oficina Asesora de Planeación"/>
        <s v="•Área de Gestión de Calidad_x000a_•Subdirección Docencia e Investigación Científica  "/>
        <s v="Área de Gestión de Calidad ( Habilitación y Certificaciones BPE, BPM, otros)_x000a_Subdirección Docencia e Investigación Científica (Acreditación y Hospital Universitario) " u="1"/>
      </sharedItems>
    </cacheField>
    <cacheField name="Variable 1" numFmtId="0">
      <sharedItems/>
    </cacheField>
    <cacheField name="Variable 2" numFmtId="0">
      <sharedItems/>
    </cacheField>
    <cacheField name="Variable 3" numFmtId="0">
      <sharedItems/>
    </cacheField>
    <cacheField name="Variable 4" numFmtId="0">
      <sharedItems/>
    </cacheField>
    <cacheField name="Variable 5" numFmtId="0">
      <sharedItems/>
    </cacheField>
    <cacheField name="Fórmula o Producto" numFmtId="0">
      <sharedItems longText="1"/>
    </cacheField>
    <cacheField name="Observaciones" numFmtId="0">
      <sharedItems longText="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diego corredor" refreshedDate="45679.519703240738" createdVersion="5" refreshedVersion="5" minRefreshableVersion="3" recordCount="41">
  <cacheSource type="worksheet">
    <worksheetSource ref="C18:S72" sheet="OBJ 1"/>
  </cacheSource>
  <cacheFields count="14">
    <cacheField name="Estrategia" numFmtId="0">
      <sharedItems/>
    </cacheField>
    <cacheField name="Indicador" numFmtId="0">
      <sharedItems containsBlank="1" count="2">
        <s v="X"/>
        <m u="1"/>
      </sharedItems>
    </cacheField>
    <cacheField name="Actividad" numFmtId="0">
      <sharedItems containsNonDate="0" containsString="0" containsBlank="1" count="1">
        <m/>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8">
        <s v="Unidad Clínico Quirúrgica"/>
        <s v="Unidad de Apoyo Diagnóstico y Terapéutico"/>
        <s v="Unidad Médica Hospitalaria"/>
        <s v="Unidad de Farmacia"/>
        <s v="Unidad de Servicios Ambulatorios"/>
        <s v="Área de Gestión de Calidad"/>
        <m u="1"/>
        <s v="Servicio prótesis y Amputados" u="1"/>
      </sharedItems>
    </cacheField>
    <cacheField name="Numerador" numFmtId="0">
      <sharedItems/>
    </cacheField>
    <cacheField name="Denominador" numFmtId="0">
      <sharedItems/>
    </cacheField>
    <cacheField name="Fórmula" numFmtId="0">
      <sharedItems longText="1"/>
    </cacheField>
    <cacheField name="Observaciones" numFmtId="0">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diego corredor" refreshedDate="45679.519880092594" createdVersion="5" refreshedVersion="5" minRefreshableVersion="3" recordCount="9">
  <cacheSource type="worksheet">
    <worksheetSource ref="C18:S27" sheet="OBJ 4"/>
  </cacheSource>
  <cacheFields count="14">
    <cacheField name="Estrategia"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10">
      <sharedItems longText="1"/>
    </cacheField>
    <cacheField name="Meta" numFmtId="0">
      <sharedItems containsBlank="1"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4">
        <s v="Unidad Financiera"/>
        <s v="Subdirección Administrativa"/>
        <m u="1"/>
        <s v="Subdirección Adminsitrativa" u="1"/>
      </sharedItems>
    </cacheField>
    <cacheField name="Numerador" numFmtId="0">
      <sharedItems/>
    </cacheField>
    <cacheField name="Denominador" numFmtId="0">
      <sharedItems/>
    </cacheField>
    <cacheField name="Fórmula o Producto" numFmtId="0">
      <sharedItems/>
    </cacheField>
    <cacheField name="Observaciones" numFmtId="0">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r:id="rId1" refreshedBy="diego corredor" refreshedDate="45679.519901851854" createdVersion="5" refreshedVersion="5" minRefreshableVersion="3" recordCount="37">
  <cacheSource type="worksheet">
    <worksheetSource ref="C18:S54" sheet="OBJ 3"/>
  </cacheSource>
  <cacheFields count="14">
    <cacheField name="Estrategia"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12">
        <s v="Oficina Control Interno"/>
        <s v="Oficina Asesora de Planeación"/>
        <s v="Oficina Asesora Jurídica"/>
        <s v="Área de Equipo Biomédico"/>
        <s v="Unidad de Informática"/>
        <s v="Unidad de Compras, Licitaciones y Bienes Activos"/>
        <s v="Unidad de Servicios Ambulatorios"/>
        <s v="Área de Capacitación y Bienestar"/>
        <s v="Unidad de Talento Humano"/>
        <s v="Área de Seguridad y Salud en el Trabajo"/>
        <s v="Área de Comunicación y Relaciones Públicas"/>
        <m u="1"/>
      </sharedItems>
    </cacheField>
    <cacheField name="Numerador" numFmtId="0">
      <sharedItems/>
    </cacheField>
    <cacheField name="Denominador" numFmtId="0">
      <sharedItems/>
    </cacheField>
    <cacheField name="Fórmula o Producto" numFmtId="0">
      <sharedItems/>
    </cacheField>
    <cacheField name="Observaciones" numFmtId="0">
      <sharedItems/>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r:id="rId1" refreshedBy="diego corredor" refreshedDate="45679.519938310186" createdVersion="5" refreshedVersion="5" minRefreshableVersion="3" recordCount="12">
  <cacheSource type="worksheet">
    <worksheetSource ref="C18:S35" sheet="OBJ 2"/>
  </cacheSource>
  <cacheFields count="14">
    <cacheField name="Estrategia" numFmtId="0">
      <sharedItems/>
    </cacheField>
    <cacheField name="Indicador" numFmtId="0">
      <sharedItems containsBlank="1" count="2">
        <m/>
        <s v="X"/>
      </sharedItems>
    </cacheField>
    <cacheField name="Actividad" numFmtId="0">
      <sharedItems containsBlank="1" count="2">
        <s v="X"/>
        <m/>
      </sharedItems>
    </cacheField>
    <cacheField name="Nombre Indicador / Actividad" numFmtId="0">
      <sharedItems longText="1"/>
    </cacheField>
    <cacheField name="Periodicidad" numFmtId="0">
      <sharedItems/>
    </cacheField>
    <cacheField name="Periodo" numFmtId="10">
      <sharedItems/>
    </cacheField>
    <cacheField name="Meta" numFmtId="0">
      <sharedItems containsMixedTypes="1" containsNumber="1" containsInteger="1" minValue="1" maxValue="3"/>
    </cacheField>
    <cacheField name="Orientación" numFmtId="0">
      <sharedItems/>
    </cacheField>
    <cacheField name="Unidad de Medida" numFmtId="0">
      <sharedItems/>
    </cacheField>
    <cacheField name="Responsable" numFmtId="0">
      <sharedItems containsBlank="1" count="3">
        <s v="Unidad de Formación y Docencia"/>
        <s v="Unidad de Investigación Científica"/>
        <m u="1"/>
      </sharedItems>
    </cacheField>
    <cacheField name="Numerador" numFmtId="0">
      <sharedItems/>
    </cacheField>
    <cacheField name="Denominador" numFmtId="0">
      <sharedItems/>
    </cacheField>
    <cacheField name="Fórmula o Producto" numFmtId="0">
      <sharedItems/>
    </cacheField>
    <cacheField name="Observaciones" numFmtId="0">
      <sharedItems longText="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r:id="rId1" refreshedBy="diego corredor" refreshedDate="46009.668929629632" createdVersion="5" refreshedVersion="5" minRefreshableVersion="3" recordCount="9">
  <cacheSource type="worksheet">
    <worksheetSource ref="C18:R27" sheet="OBJ 4"/>
  </cacheSource>
  <cacheFields count="16">
    <cacheField name="Estrategia" numFmtId="0">
      <sharedItems/>
    </cacheField>
    <cacheField name="Propuesta de Valor" numFmtId="0">
      <sharedItems count="1">
        <s v="L - Logro la Sostenibilidad"/>
      </sharedItems>
    </cacheField>
    <cacheField name="Ejes Acreditación" numFmtId="0">
      <sharedItems/>
    </cacheField>
    <cacheField name="Mapa de Procesos"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10">
      <sharedItems longText="1"/>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unt="2">
        <s v="Unidad Financiera"/>
        <s v="Subdirección Administrativa"/>
      </sharedItems>
    </cacheField>
    <cacheField name="Numerador" numFmtId="0">
      <sharedItems/>
    </cacheField>
    <cacheField name="Denominador" numFmtId="0">
      <sharedItems/>
    </cacheField>
    <cacheField name="Fórmula o Producto" numFmtId="0">
      <sharedItems/>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r:id="rId1" refreshedBy="Diego Corredor" refreshedDate="46012.423219097225" createdVersion="5" refreshedVersion="8" minRefreshableVersion="3" recordCount="17">
  <cacheSource type="worksheet">
    <worksheetSource ref="C18:R35" sheet="OBJ 2"/>
  </cacheSource>
  <cacheFields count="16">
    <cacheField name="Estrategia" numFmtId="0">
      <sharedItems/>
    </cacheField>
    <cacheField name="Propuesta de Valor" numFmtId="0">
      <sharedItems count="2">
        <s v="I - Innovador"/>
        <s v="I - Soy Investigador y Docente" u="1"/>
      </sharedItems>
    </cacheField>
    <cacheField name="Ejes Acreditación" numFmtId="0">
      <sharedItems/>
    </cacheField>
    <cacheField name="Mapa de Procesos" numFmtId="0">
      <sharedItems/>
    </cacheField>
    <cacheField name="Indicador" numFmtId="0">
      <sharedItems containsBlank="1" count="2">
        <m/>
        <s v="X"/>
      </sharedItems>
    </cacheField>
    <cacheField name="Actividad" numFmtId="0">
      <sharedItems containsBlank="1" count="2">
        <s v="X"/>
        <m/>
      </sharedItems>
    </cacheField>
    <cacheField name="Nombre Indicador / Actividad" numFmtId="0">
      <sharedItems longText="1"/>
    </cacheField>
    <cacheField name="Periodicidad" numFmtId="0">
      <sharedItems/>
    </cacheField>
    <cacheField name="Periodo" numFmtId="1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unt="3">
        <s v="Unidad de Formación y Docencia"/>
        <s v="Unidad de Investigación Científica"/>
        <s v="Unidad de Formación y Docencia " u="1"/>
      </sharedItems>
    </cacheField>
    <cacheField name="Numerador" numFmtId="0">
      <sharedItems/>
    </cacheField>
    <cacheField name="Denominador" numFmtId="0">
      <sharedItems/>
    </cacheField>
    <cacheField name="Fórmula o Producto" numFmtId="0">
      <sharedItems/>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r:id="rId1" refreshedBy="diego corredor" refreshedDate="46013.342087847224" createdVersion="5" refreshedVersion="5" minRefreshableVersion="3" recordCount="36">
  <cacheSource type="worksheet">
    <worksheetSource ref="D18:R54" sheet="OBJ 3"/>
  </cacheSource>
  <cacheFields count="15">
    <cacheField name="Propuesta de Valor" numFmtId="0">
      <sharedItems count="4">
        <s v="M - Mejor"/>
        <s v="O - Orientador"/>
        <s v="M - Soy Mejor" u="1"/>
        <s v="O - Orientado a la Resolutividad y la Tecnología" u="1"/>
      </sharedItems>
    </cacheField>
    <cacheField name="Ejes Acreditación" numFmtId="0">
      <sharedItems/>
    </cacheField>
    <cacheField name="Mapa de Procesos" numFmtId="0">
      <sharedItems/>
    </cacheField>
    <cacheField name="Indicador" numFmtId="0">
      <sharedItems containsBlank="1"/>
    </cacheField>
    <cacheField name="Actividad" numFmtId="0">
      <sharedItems containsBlank="1"/>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minValue="0.9" maxValue="1"/>
    </cacheField>
    <cacheField name="Orientación" numFmtId="0">
      <sharedItems/>
    </cacheField>
    <cacheField name="Unidad de Medida" numFmtId="0">
      <sharedItems/>
    </cacheField>
    <cacheField name="Responsable" numFmtId="0">
      <sharedItems count="12">
        <s v="Oficina Control Interno"/>
        <s v="Oficina Asesora de Planeación"/>
        <s v="Oficial de Cumplimiento"/>
        <s v="Oficina Asesora Jurídica"/>
        <s v="Área de Equipo Biomédico"/>
        <s v="Unidad de Informática"/>
        <s v="Unidad de Compras, Licitaciones y Bienes Activos"/>
        <s v="Unidad de Servicios Ambulatorios"/>
        <s v="Unidad de Talento Humano"/>
        <s v="Área de Capacitación y Bienestar"/>
        <s v="Área de Seguridad y Salud en el Trabajo"/>
        <s v="Área de Comunicación Estratégica "/>
      </sharedItems>
    </cacheField>
    <cacheField name="Numerador" numFmtId="0">
      <sharedItems/>
    </cacheField>
    <cacheField name="Denominador" numFmtId="0">
      <sharedItems/>
    </cacheField>
    <cacheField name="Fórmula o Producto" numFmtId="0">
      <sharedItems/>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r:id="rId1" refreshedBy="diego corredor" refreshedDate="46013.342159953703" createdVersion="8" refreshedVersion="5" minRefreshableVersion="3" recordCount="36">
  <cacheSource type="worksheet">
    <worksheetSource ref="C18:R54" sheet="OBJ 3"/>
  </cacheSource>
  <cacheFields count="16">
    <cacheField name="Estrategia" numFmtId="0">
      <sharedItems/>
    </cacheField>
    <cacheField name="Propuesta de Valor" numFmtId="0">
      <sharedItems/>
    </cacheField>
    <cacheField name="Ejes Acreditación" numFmtId="0">
      <sharedItems/>
    </cacheField>
    <cacheField name="Mapa de Procesos"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minValue="0.9" maxValue="1"/>
    </cacheField>
    <cacheField name="Orientación" numFmtId="0">
      <sharedItems/>
    </cacheField>
    <cacheField name="Unidad de Medida" numFmtId="0">
      <sharedItems/>
    </cacheField>
    <cacheField name="Responsable" numFmtId="0">
      <sharedItems/>
    </cacheField>
    <cacheField name="Numerador" numFmtId="0">
      <sharedItems/>
    </cacheField>
    <cacheField name="Denominador" numFmtId="0">
      <sharedItems/>
    </cacheField>
    <cacheField name="Fórmula o Producto" numFmtId="0">
      <sharedItems/>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r:id="rId1" refreshedBy="diego corredor" refreshedDate="46049.710654629627" createdVersion="5" refreshedVersion="5" minRefreshableVersion="3" recordCount="60">
  <cacheSource type="worksheet">
    <worksheetSource ref="C18:S78" sheet="OBJ 1"/>
  </cacheSource>
  <cacheFields count="17">
    <cacheField name="Estrategia" numFmtId="0">
      <sharedItems/>
    </cacheField>
    <cacheField name="Propuesta de Valor" numFmtId="0">
      <sharedItems/>
    </cacheField>
    <cacheField name="Ejes Acreditación" numFmtId="0">
      <sharedItems/>
    </cacheField>
    <cacheField name="Mapa de Procesos" numFmtId="0">
      <sharedItems containsBlank="1"/>
    </cacheField>
    <cacheField name="Indicador" numFmtId="0">
      <sharedItems containsBlank="1"/>
    </cacheField>
    <cacheField name="Actividad" numFmtId="0">
      <sharedItems containsBlank="1"/>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unt="7">
        <s v="Unidad Clínico Quirúrgica"/>
        <s v="Unidad de Apoyo Diagnóstico y Terapéutico"/>
        <s v="Unidad Médica Hospitalaria"/>
        <s v="Unidad de Farmacia"/>
        <s v="Unidad de Servicios Ambulatorios"/>
        <s v="Área de Gestión de Calidad"/>
        <s v="Área de Atención al Usuario y Relacionamiento Ciudadano"/>
      </sharedItems>
    </cacheField>
    <cacheField name="Numerador" numFmtId="0">
      <sharedItems longText="1"/>
    </cacheField>
    <cacheField name="Denominador" numFmtId="0">
      <sharedItems/>
    </cacheField>
    <cacheField name="Fórmula" numFmtId="0">
      <sharedItems longText="1"/>
    </cacheField>
    <cacheField name="Observaciones" numFmtId="0">
      <sharedItems containsBlank="1"/>
    </cacheField>
  </cacheFields>
  <extLst>
    <ext xmlns:x14="http://schemas.microsoft.com/office/spreadsheetml/2009/9/main" uri="{725AE2AE-9491-48be-B2B4-4EB974FC3084}">
      <x14:pivotCacheDefinition/>
    </ext>
  </extLst>
</pivotCacheDefinition>
</file>

<file path=xl/pivotCache/pivotCacheDefinition11.xml><?xml version="1.0" encoding="utf-8"?>
<pivotCacheDefinition xmlns="http://schemas.openxmlformats.org/spreadsheetml/2006/main" xmlns:r="http://schemas.openxmlformats.org/officeDocument/2006/relationships" r:id="rId1" refreshedBy="diego corredor" refreshedDate="46049.713258333337" createdVersion="5" refreshedVersion="5" minRefreshableVersion="3" recordCount="60">
  <cacheSource type="worksheet">
    <worksheetSource ref="C18:R78" sheet="OBJ 1"/>
  </cacheSource>
  <cacheFields count="16">
    <cacheField name="Estrategia" numFmtId="0">
      <sharedItems/>
    </cacheField>
    <cacheField name="Propuesta de Valor" numFmtId="0">
      <sharedItems count="6">
        <s v="S - Seguro"/>
        <s v="O - Orientador"/>
        <s v="O - Oportuno"/>
        <s v="S - Seguro "/>
        <s v="I - Informado"/>
        <s v="H - Humano"/>
      </sharedItems>
    </cacheField>
    <cacheField name="Ejes Acreditación" numFmtId="0">
      <sharedItems/>
    </cacheField>
    <cacheField name="Mapa de Procesos" numFmtId="0">
      <sharedItems containsBlank="1"/>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acheField>
    <cacheField name="Numerador" numFmtId="0">
      <sharedItems longText="1"/>
    </cacheField>
    <cacheField name="Denominador" numFmtId="0">
      <sharedItems/>
    </cacheField>
    <cacheField name="Fórmula" numFmtId="0">
      <sharedItems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
  <r>
    <s v="MEGA 1. ATENCION EN SALUD"/>
    <x v="0"/>
    <s v="Mensual"/>
    <s v="Enero a Diciembre"/>
    <s v="≥97%"/>
    <s v="Hacia Arriba"/>
    <s v="Porcentaje"/>
    <s v="Formato reporte indicadores Informe de satisfacción al usuario"/>
    <x v="0"/>
    <s v="N/A"/>
    <s v="N/A"/>
    <s v="N/A"/>
    <s v="N/A"/>
    <s v="N/A"/>
    <s v="Resultado de Satisfacción al Usuario"/>
    <s v="Se mantiene indicador"/>
  </r>
  <r>
    <s v="MEGA 2. GESTIÓN INSTITUCIONAL"/>
    <x v="1"/>
    <s v="Anual"/>
    <s v="Diciembre"/>
    <s v="≥86,6%"/>
    <s v="Hacia Arriba"/>
    <s v="Porcentaje"/>
    <s v="Informe de resultados FURAG"/>
    <x v="1"/>
    <s v="N/A"/>
    <s v="N/A"/>
    <s v="N/A"/>
    <s v="N/A"/>
    <s v="N/A"/>
    <s v="Resultado  FURAG"/>
    <s v="Se incrementó la meta"/>
  </r>
  <r>
    <s v="MEGA 3. INNOVACIÓN EMPRESARIAL"/>
    <x v="2"/>
    <s v="Anual"/>
    <s v="Diciembre"/>
    <s v="≥98%"/>
    <s v="Hacia Arriba"/>
    <s v="Porcentaje"/>
    <s v="•  Certificado de Habilitación_x000a_• Informe resultados autoevaluación Acreditación_x000a_• Postulación Acreditación en salud  _x000a_• Informe certificaciones (BPM, BPE, otros)_x000a_• Informe avance cumplimiento Reconocimiento como Hospital Universitario"/>
    <x v="2"/>
    <s v="Certificación Habilitación"/>
    <s v="Autoevaluación  Acreditación"/>
    <s v="Postulación Acreditación en salud"/>
    <s v="Certificaciones (BPM,BPE, otros)"/>
    <s v="Autoevaluación Reconocimiento como Hospital Universitario"/>
    <s v="((Resultado Autoevaluación  Habilitación * 0.38) + (Certificación Habilitación * 0.02) +  (Resultado Autoevaluación  Acreditación * 0.48) + (Postulación Acreditación en salud * 0.02) + (Autoevaluaciones y/o Certificaciones (BPM,BPE,otros) * 0.08) + (Autoevaluación Reconocimiento como Hospital Universitario * 0.02))"/>
    <s v="• Autoevaluación acreditación ≥3,96_x000a_• Solicitud visita acreditación IV Trim_x000a_•  Postulación Acreditación en salud IV Trim_x000a_• Reconocimiento hospital universitario IV Trim_x000a__x000a_Área de Gestión de Calidad ( Habilitación y Certificaciones BPE, BPM, otros)_x000a_Subdirección Docencia e Investigación Científica (Acreditación y Hospital Universitario) "/>
  </r>
</pivotCacheRecords>
</file>

<file path=xl/pivotCache/pivotCacheRecords2.xml><?xml version="1.0" encoding="utf-8"?>
<pivotCacheRecords xmlns="http://schemas.openxmlformats.org/spreadsheetml/2006/main" xmlns:r="http://schemas.openxmlformats.org/officeDocument/2006/relationships" count="41">
  <r>
    <s v="1.1 Analizar los resultados en salud"/>
    <x v="0"/>
    <x v="0"/>
    <s v="Proporción de pacientes mayores de 65 años con fractura de cadera sometidos a intervención quirúrgica temprana"/>
    <s v="Trimestral"/>
    <s v="Marzo-Junio-Septiembre-Diciembre"/>
    <s v="≥50%"/>
    <s v="Hacia Arriba"/>
    <s v="Porcentaje"/>
    <x v="0"/>
    <s v="Pacientes de 65 años o más ingresados en el hospital con diagnóstico de fractura de fémur superior a quienes se les inició la cirugía dentro de los dos días calendario posteriores a su ingreso al hospital y que cumplan con condiciones adecuadas de salud"/>
    <s v="Pacientes de 65 años o más ingresados en el hospital con diagnóstico de fractura de fémur superior que cumplan con condiciones adecuadas de salud"/>
    <s v="(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
    <s v="Se mantiene indicador"/>
  </r>
  <r>
    <s v="1.1 Analizar los resultados en salud"/>
    <x v="0"/>
    <x v="0"/>
    <s v="Porcentaje de entrega de prótesis a los usuarios antes de 45 días atendidos HOMIL"/>
    <s v="Trimestral"/>
    <s v="Marzo-Junio-Septiembre-Diciembre"/>
    <s v="≥80%"/>
    <s v="Hacia Arriba"/>
    <s v="Porcentaje"/>
    <x v="1"/>
    <s v="Número de pacientes con prótesis entregados antes de 45 días"/>
    <s v="Total número de pacientes con toma de molde para cambio de prótesis"/>
    <s v="(Número de pacientes con prótesis entregados antes de 45 días / Total número de pacientes con toma de molde para cambio de prótesis) *100"/>
    <s v="Se mantiene indicador"/>
  </r>
  <r>
    <s v="1.1 Analizar los resultados en salud"/>
    <x v="0"/>
    <x v="0"/>
    <s v="Porcentaje de entrega de prótesis a los usuarios antes de 90 días atendidos PADPA desde emisión formula"/>
    <s v="Semestral"/>
    <s v="Junio-Diciembre"/>
    <s v="≥80%"/>
    <s v="Hacia Arriba"/>
    <s v="Porcentaje"/>
    <x v="1"/>
    <s v="Número de pacientes con prótesis entregados antes de 90 días"/>
    <s v="Total número de pacientes con toma de molde para cambio de prótesis"/>
    <s v="(Número de pacientes con prótesis entregados antes de 90 días / Total número de pacientes con toma de molde para cambio de prótesis) *100"/>
    <s v="Se mantiene indicador"/>
  </r>
  <r>
    <s v="1.1 Analizar los resultados en salud"/>
    <x v="0"/>
    <x v="0"/>
    <s v="Supervivencia de cáncer de leucemia a 5 años"/>
    <s v="Anual"/>
    <s v="Noviembre"/>
    <s v="≥65%"/>
    <s v="Hacia Arriba"/>
    <s v="Porcentaje"/>
    <x v="2"/>
    <s v="N/A"/>
    <s v="N/A"/>
    <s v="Resultado de la supervivencia Global de Cáncer de leucemia a 5 años "/>
    <s v="Se mantiene indicador"/>
  </r>
  <r>
    <s v="1.1 Analizar los resultados en salud"/>
    <x v="0"/>
    <x v="0"/>
    <s v="Supervivencia de cáncer de prostata a 5 años"/>
    <s v="Anual"/>
    <s v="Noviembre"/>
    <s v="≥95%"/>
    <s v="Hacia Arriba"/>
    <s v="Porcentaje"/>
    <x v="2"/>
    <s v="N/A"/>
    <s v="N/A"/>
    <s v="Resultado de la supervivencia Global de Cáncer de prostata a 5 años "/>
    <s v="Se mantiene indicador"/>
  </r>
  <r>
    <s v="1.1 Analizar los resultados en salud"/>
    <x v="0"/>
    <x v="0"/>
    <s v="Supervivencia de cáncer de cuello uterino a 5 años"/>
    <s v="Anual"/>
    <s v="Noviembre"/>
    <s v="≥90%"/>
    <s v="Hacia Arriba"/>
    <s v="Porcentaje"/>
    <x v="2"/>
    <s v="N/A"/>
    <s v="N/A"/>
    <s v="Resultado de la supervivencia Global de Cáncer de cuello uterino a 5 años "/>
    <s v="Se mantiene indicador"/>
  </r>
  <r>
    <s v="1.1 Analizar los resultados en salud"/>
    <x v="0"/>
    <x v="0"/>
    <s v="Supervivencia de cáncer de mama a 5 años"/>
    <s v="Anual"/>
    <s v="Noviembre"/>
    <s v="≥85%"/>
    <s v="Hacia Arriba"/>
    <s v="Porcentaje"/>
    <x v="2"/>
    <s v="N/A"/>
    <s v="N/A"/>
    <s v="Resultado de la supervivencia Global de Cáncer de mama a 5 años "/>
    <s v="Se mantiene indicador"/>
  </r>
  <r>
    <s v="1.1 Analizar los resultados en salud"/>
    <x v="0"/>
    <x v="0"/>
    <s v="Supervivencia de cáncer colorectal a 5 años"/>
    <s v="Anual"/>
    <s v="Noviembre"/>
    <s v="≥65%"/>
    <s v="Hacia Arriba"/>
    <s v="Porcentaje"/>
    <x v="2"/>
    <s v="N/A"/>
    <s v="N/A"/>
    <s v="Resultado de la supervivencia Global de Cáncer colorectal a 5 años "/>
    <s v="Se mantiene indicador"/>
  </r>
  <r>
    <s v="1.2 Garantizar la eficiencia y calidad de los procesos asistenciales"/>
    <x v="0"/>
    <x v="0"/>
    <s v="Porcentaje de cumplimiento de estándares de certficación en BPE"/>
    <s v="Semestral"/>
    <s v="Junio-Diciembre"/>
    <n v="1"/>
    <s v="Igual a"/>
    <s v="Porcentaje"/>
    <x v="3"/>
    <s v="Número de items en cumplimiento según la Resolución 0444/2008"/>
    <s v="Número total de items según la Resolución 0444/2008"/>
    <s v="(Número de items en cumplimiento según la Resolución 0444/2008 / Número total de items según la Resolución 0444/2008) * 100"/>
    <s v="Se mantiene indicador"/>
  </r>
  <r>
    <s v="1.2 Garantizar la eficiencia y calidad de los procesos asistenciales"/>
    <x v="0"/>
    <x v="0"/>
    <s v="Porcentaje de cumplimiento de estándares de certficación en BPM"/>
    <s v="Semestral"/>
    <s v="Junio-Diciembre"/>
    <n v="1"/>
    <s v="Igual a"/>
    <s v="Porcentaje"/>
    <x v="3"/>
    <s v="Número de items en cumplimiento según la Resolución 2011012580/2011"/>
    <s v="Número total de items según la Resolución 2011012580/2011"/>
    <s v="(Número de items en cumplimiento según la Resolución 2011012580/2011/ Número total de items según la Resolución 2011012580/2011) *100"/>
    <s v="Se mantiene indicador"/>
  </r>
  <r>
    <s v="1.2 Garantizar la eficiencia y calidad de los procesos asistenciales"/>
    <x v="0"/>
    <x v="0"/>
    <s v="Porcentaje de cumplimiento de estándares de certficación en el taller de prótesis y amputados"/>
    <s v="Semestral"/>
    <s v="Junio-Diciembre"/>
    <n v="1"/>
    <s v="Igual a"/>
    <s v="Porcentaje"/>
    <x v="1"/>
    <s v="Número de items en cumplimiento según la Resolución 2968/2015"/>
    <s v="Número total de items según la Resolución 2968/2015"/>
    <s v="(Número de de items en cumplimiento según la Resolución 2968/2015/ Número total de items según la Resolución 2968/2015) *100"/>
    <s v="Se mantiene indicador"/>
  </r>
  <r>
    <s v="1.2 Garantizar la eficiencia y calidad de los procesos asistenciales"/>
    <x v="0"/>
    <x v="0"/>
    <s v="Porcentaje de cumplimiento de estándares de certficación del banco de sangre"/>
    <s v="Semestral"/>
    <s v="Junio-Diciembre"/>
    <n v="1"/>
    <s v="Igual a"/>
    <s v="Porcentaje"/>
    <x v="1"/>
    <s v="Número de items en cumplimiento según la normatividad vigente"/>
    <s v="Número total de items según la normatividad vigente"/>
    <s v="(Número de items en cumplimiento según la normatividad vigente / Número total de items según la normatividad vigente) *100"/>
    <s v="Se mantiene indicador"/>
  </r>
  <r>
    <s v="1.2 Garantizar la eficiencia y calidad de los procesos asistenciales"/>
    <x v="0"/>
    <x v="0"/>
    <s v="Porcentaje  de pedidos cargados de insumos y medicamentos en Dinamica Gerencial"/>
    <s v="Mensual"/>
    <s v="Enero a Diciembre"/>
    <s v="≥90%"/>
    <s v="Igual a"/>
    <s v="Porcentaje"/>
    <x v="3"/>
    <s v="Número de pedidos entregados y cargados de insumos y medicamentos efectivamente  en Dinamica Gerencial."/>
    <s v="Número total de solicitudes de pedidos recibido en farmacia tecnologias en salud (FTS)."/>
    <s v="(Número de pedidos entregados y cargados de insumos y medicamentos efectivamente  en Dinamica Gerencial / Número total de solicitudes de pedidos recibidos en farmacia tecnologias en salud (FTS)) *100"/>
    <s v="Se mantiene indicador"/>
  </r>
  <r>
    <s v="1.2 Garantizar la eficiencia y calidad de los procesos asistenciales"/>
    <x v="0"/>
    <x v="0"/>
    <s v="Porcentaje de devoluciones de medicamentos en paciente hospitalizado"/>
    <s v="Mensual"/>
    <s v="Enero a Diciembre"/>
    <s v="≤8%"/>
    <s v="Igual a"/>
    <s v="Porcentaje"/>
    <x v="3"/>
    <s v="Número total de medicamentos devueltos en 24hrs de paciente hospitalización"/>
    <s v="Número de medicamentos formulados en 24hrs para paciente hospitalizado"/>
    <s v="(Número total de medicamentos devueltos en 24hrs de paciente hospitalización / Número de medicamentos formulados en 24hrs) *100"/>
    <s v="Se incrementó meta del indicador"/>
  </r>
  <r>
    <s v="1.2 Garantizar la eficiencia y calidad de los procesos asistenciales"/>
    <x v="0"/>
    <x v="0"/>
    <s v="Porcentaje de devoluciones gestionadas "/>
    <s v="Mensual"/>
    <s v="Enero a Diciembre"/>
    <s v="≥95%"/>
    <s v="Igual a"/>
    <s v="Porcentaje"/>
    <x v="3"/>
    <s v="Número de devoluciones tramitadas efectivamente en 24hrs"/>
    <s v="Número total de devoluciones generadas en 24hrs"/>
    <s v="(Número de devolciones tramitadas fectivamente en 24hrs  / Número total de devoluciones generadas en 24hrs) *100"/>
    <s v="Se mantiene indicador"/>
  </r>
  <r>
    <s v="1.2 Garantizar la eficiencia y calidad de los procesos asistenciales"/>
    <x v="0"/>
    <x v="0"/>
    <s v="Porcentaje de informes entregados de supervisión de medicamentos (Primera etapa)"/>
    <s v="Mensual"/>
    <s v="Enero a Diciembre"/>
    <n v="1"/>
    <s v="Igual a"/>
    <s v="Porcentaje"/>
    <x v="3"/>
    <s v="Número de informes entregados por parte de la UNFA a contabilidad en 30 días calendario vencido"/>
    <s v="Número total de informes entregados "/>
    <s v="(Número de informes entregados por parte de la UNFA a contabilidad en 30 días calendario vencido   / Número total de informes entregados) *100"/>
    <s v="Se cambia el numerador (ampliación de tiempo)"/>
  </r>
  <r>
    <s v="1.3 Optimizar la atención integral para el paciente y su familia"/>
    <x v="0"/>
    <x v="0"/>
    <s v="Giro cama de Hospitalización"/>
    <s v="Mensual"/>
    <s v="Enero a Diciembre"/>
    <s v="≥3,4"/>
    <s v="Hacia Arriba"/>
    <s v="Unidad"/>
    <x v="2"/>
    <s v="Número de egresos hospitalarios en el mes"/>
    <s v="Número de camas promedio disponibles en el mes"/>
    <s v="(Número de egresos hospitalarios en el mes / Número de camas promedio disponibles en el mes)"/>
    <s v="Se mantiene indicador"/>
  </r>
  <r>
    <s v="1.3 Optimizar la atención integral para el paciente y su familia"/>
    <x v="0"/>
    <x v="0"/>
    <s v="Porcentaje Cancelación de Cirugías Programada por causas atribuibles a la institución"/>
    <s v="Mensual"/>
    <s v="Enero a Diciembre"/>
    <s v="≤ 4%"/>
    <s v="Hacia Abajo"/>
    <s v="Porcentaje"/>
    <x v="0"/>
    <s v="Número de cirugías programadas canceladas en el periodo por causas atribuibles a la institución"/>
    <s v="Total de cirugías programadas"/>
    <s v="(Número de cirugías programadas canceladas en el periodo por causas atribuibles a la institución / Total de cirugías programadas)*100"/>
    <s v="Se disminuye la meta del indicador"/>
  </r>
  <r>
    <s v="1.3 Optimizar la atención integral para el paciente y su familia"/>
    <x v="0"/>
    <x v="0"/>
    <s v="Oportunidad Cirugías Programadas "/>
    <s v="Mensual"/>
    <s v="Enero a Diciembre"/>
    <s v="≤  30 días"/>
    <s v="Hacia Abajo"/>
    <s v="Días"/>
    <x v="0"/>
    <s v="Sumatoria de días calendario transcurridos entre la radicacion de documentos en la oficina de cirugia y el momento en el cual se realizan las cirugías"/>
    <s v="Número de cirugías programadas realizadas en el periodo"/>
    <s v="(Sumatoria de días calendario transcurridos entre la radicacion de documentos en la oficina de cirugia y el momento en el cual se realizan las cirugías / Número de cirugías programadas realizadas en el periodo)"/>
    <s v="Se mantiene indicador"/>
  </r>
  <r>
    <s v="1.3 Optimizar la atención integral para el paciente y su familia"/>
    <x v="0"/>
    <x v="0"/>
    <s v="Oportunidad en la toma e interpretacion radiologica de resonancia magnética de ambulatoria"/>
    <s v="Mensual"/>
    <s v="Enero a Diciembre"/>
    <s v="≤ 30 Días"/>
    <s v="Hacia Abajo"/>
    <s v="Días"/>
    <x v="1"/>
    <s v="Total, tiempo (días) transcurridos entre la solicitud de asignación de la cita hasta la interpretación radiológica del estudio."/>
    <s v="Total, de resonancia magnética solicitadas y realizadas por atención periodo paciente de ambulatorio."/>
    <s v="(Total tiempo (días) transcurridos entre la solicitud de asignación de cita y la interpretación radiológica de la lectura del estudio/ total de resonancia magnética solicitadas y realizadas por atención periodo paciente de ambulatorio)."/>
    <s v="Indicador unificado"/>
  </r>
  <r>
    <s v="1.3 Optimizar la atención integral para el paciente y su familia"/>
    <x v="0"/>
    <x v="0"/>
    <s v="Oportunidad en la toma e interpretacion radiologica de resonancia magnética de hospitalización"/>
    <s v="Mensual"/>
    <s v="Enero a Diciembre"/>
    <s v="≤ 26 Horas"/>
    <s v="Hacia Abajo"/>
    <s v="Horas"/>
    <x v="1"/>
    <s v="Total, tiempo (horas) transcurridos entre la solicitud de asignación de la cita hasta la interpretación radiológica del estudio."/>
    <s v="Total, de resonancia magnética solicitadas y realizadas por atención periodo paciente de hospitalización."/>
    <s v="(Total tiempo (horas) transcurridos entre la solicitud de asignación de cita y la interpretación radiológica de la lectura del estudio/ total de resonancia magnética solicitadas y realizadas por atención periodo paciente de hospitalización)."/>
    <s v="Indicador unificado"/>
  </r>
  <r>
    <s v="1.3 Optimizar la atención integral para el paciente y su familia"/>
    <x v="0"/>
    <x v="0"/>
    <s v="Oportunidad en la toma e interpretacion radiologica de  tomografía axial computarizada de ambulatoria"/>
    <s v="Mensual"/>
    <s v="Enero a Diciembre"/>
    <s v="≤ 10 Días"/>
    <s v="Hacia Abajo"/>
    <s v="Días"/>
    <x v="1"/>
    <s v="Total, tiempo (días) transcurridos entre la solicitud de asignación de la cita hasta la interpretación radiológica del estudio."/>
    <s v="total, de toma de tomografía axial computarizada solicitadas y realizadas por atención periodo paciente de ambulatorio."/>
    <s v="(total tiempo (días) transcurridos entre la solicitud de asignación de cita y la interpretación radiológica de la lectura del estudio/ total de toma de tomografía axial computarizada solicitadas y realizadas por atención periodo paciente de ambulatorio)."/>
    <s v="Indicador unificado"/>
  </r>
  <r>
    <s v="1.3 Optimizar la atención integral para el paciente y su familia"/>
    <x v="0"/>
    <x v="0"/>
    <s v="Oportunidad en la toma e interpretacion radiologica de  tomografía axial computarizada de hospitalización"/>
    <s v="Mensual"/>
    <s v="Enero a Diciembre"/>
    <s v="≤ 18 Horas"/>
    <s v="Hacia Abajo"/>
    <s v="Horas"/>
    <x v="1"/>
    <s v="Total, tiempo (horas) transcurridos entre la solicitud de asignación de la cita hasta la interpretación radiológica del estudio."/>
    <s v="total, de toma de tomografía axial computarizada solicitadas y realizadas por atención periodo paciente de hospitalización."/>
    <s v="(total tiempo (horas) transcurridos entre la solicitud de asignación de cita y la interpretación radiológica de la lectura del estudio/ total de toma de tomografía axial computarizada solicitadas y realizadas por atención periodo paciente de hospitalización)."/>
    <s v="Indicador unificado"/>
  </r>
  <r>
    <s v="1.3 Optimizar la atención integral para el paciente y su familia"/>
    <x v="0"/>
    <x v="0"/>
    <s v="Oportunidad en la toma e interpretacion radiologica de ecografía de ambulatoria"/>
    <s v="Mensual"/>
    <s v="Enero a Diciembre"/>
    <s v="≤ 5 Días"/>
    <s v="Hacia Abajo"/>
    <s v="Días"/>
    <x v="1"/>
    <s v="Total, tiempo (días) transcurridos entre la solicitud de asignación de la cita hasta la interpretación radiológica del estudio."/>
    <s v="total, de toma de ecografía solicitadas y realizadas por atención periodo paciente de ambulatorio."/>
    <s v="(total tiempo (días) transcurridos entre la solicitud de asignación de cita y la interpretación radiológica de la lectura del estudio/ total de toma de ecografía solicitadas y realizadas por atención periodo paciente de ambulatorio)."/>
    <s v="Indicador unificado"/>
  </r>
  <r>
    <s v="1.3 Optimizar la atención integral para el paciente y su familia"/>
    <x v="0"/>
    <x v="0"/>
    <s v="Oportunidad en la toma e interpretacion radiologica de ecografía de hospitalización"/>
    <s v="Mensual"/>
    <s v="Enero a Diciembre"/>
    <s v="≤ 8 Horas"/>
    <s v="Hacia Abajo"/>
    <s v="Horas"/>
    <x v="1"/>
    <s v="Total, tiempo (horas) transcurridos entre la solicitud de asignación de la cita hasta la interpretación radiológica del estudio."/>
    <s v="total, de toma de ecografía solicitadas y realizadas por atención periodo paciente de hospitalización."/>
    <s v="(total tiempo (horas) transcurridos entre la solicitud de asignación de cita y la interpretación radiológica de la lectura del estudio/ total de toma de ecografía solicitadas y realizadas por atención periodo paciente de hospitalización)."/>
    <s v="Indicador unificado"/>
  </r>
  <r>
    <s v="1.3 Optimizar la atención integral para el paciente y su familia"/>
    <x v="0"/>
    <x v="0"/>
    <s v="Oportunidad en la toma e interpretacion radiologica de   radiografía convencional (Rayos X) de ambulatoria"/>
    <s v="Mensual"/>
    <s v="Enero a Diciembre"/>
    <s v="≤ 5 Días"/>
    <s v="Hacia Abajo"/>
    <s v="Días"/>
    <x v="1"/>
    <s v="Total, tiempo (días) transcurridos entre la solicitud de asignación de la cita hasta la interpretación radiológica del estudio."/>
    <s v="total, de toma de radiografía convencional (Rayos X) solicitadas y realizadas por atención periodo paciente de ambulatorio."/>
    <s v="(total tiempo (días) transcurridos entre la solicitud de asignación de cita y la interpretación radiológica de la lectura del estudio/ total de toma de radiografía convencional (Rayos X) solicitadas y realizadas por atención periodo paciente de ambulatorio)."/>
    <s v="Indicador unificado"/>
  </r>
  <r>
    <s v="1.3 Optimizar la atención integral para el paciente y su familia"/>
    <x v="0"/>
    <x v="0"/>
    <s v="Oportunidad en la toma e interpretacion radiologica de   radiografía convencional (Rayos X) de hospitalización"/>
    <s v="Mensual"/>
    <s v="Enero a Diciembre"/>
    <s v="≤ 8 Horas"/>
    <s v="Hacia Abajo"/>
    <s v="Horas"/>
    <x v="1"/>
    <s v="Total, tiempo (horas) transcurridos entre la solicitud de asignación de la cita hasta la interpretación radiológica del estudio."/>
    <s v="total, de toma de radiografía convencional (Rayos X) solicitadas y realizadas por atención periodo paciente de hospitalización."/>
    <s v="(total tiempo (horas) transcurridos entre la solicitud de asignación de cita y la interpretación radiológica de la lectura del estudio/ total de toma de radiografía convencional (Rayos X) solicitadas y realizadas por atención periodo paciente de hospitalización)."/>
    <s v="Indicador unificado"/>
  </r>
  <r>
    <s v="1.3 Optimizar la atención integral para el paciente y su familia"/>
    <x v="0"/>
    <x v="0"/>
    <s v="Oportunidad en la entrega de resultados de laboratorios de consulta externa"/>
    <s v="Mensual"/>
    <s v="Enero a Diciembre"/>
    <s v="≤ 24 horas"/>
    <s v="Hacia Abajo"/>
    <s v="Horas"/>
    <x v="1"/>
    <s v="Total de horas transcurridas desde el registro del paciente en toma de muestras del Laboratorioo  hasta la validación del resultado"/>
    <s v="Número de pruebas realizadas de pacientes de consulta externa"/>
    <s v="(Total de horas transcurridas desde el registro del paciente en toma de muestras del Laboratorioo  hasta la validación del resultado / Número de pruebas realizadas de pacientes de consulta externa)"/>
    <s v="Se mantiene indicador"/>
  </r>
  <r>
    <s v="1.3 Optimizar la atención integral para el paciente y su familia"/>
    <x v="0"/>
    <x v="0"/>
    <s v="Oportunidad en la entrega de resultados de laboratorios en servicio de urgencias"/>
    <s v="Mensual"/>
    <s v="Enero a Diciembre"/>
    <s v="≤ 60 minutos"/>
    <s v="Hacia Abajo"/>
    <s v="Minutos"/>
    <x v="1"/>
    <s v="Total de minutos transcurridos desde la recepción de la muestra que entrega urgencias hasta la validación del resultado"/>
    <s v="Número de pruebas realizadas para urgencias"/>
    <s v="(Total de minutos transcurridos desde la recepción de la muestra que entrega urgencias al Laboratorio hasta la validación del resultado / Número de pruebas realizadas para urgencias)"/>
    <s v="Se mantiene indicador"/>
  </r>
  <r>
    <s v="1.3 Optimizar la atención integral para el paciente y su familia"/>
    <x v="0"/>
    <x v="0"/>
    <s v="Oportunidad en la entrega de resultados de laboratorios  en el servicio de hospitalización"/>
    <s v="Mensual"/>
    <s v="Enero a Diciembre"/>
    <s v="≤ 90 minutos"/>
    <s v="Hacia Abajo"/>
    <s v="Minutos"/>
    <x v="1"/>
    <s v="Total de minutos transcurridos desde la recepción de la muestra que entrega hospitalizados al Laboratorio hasta la validación del resultado"/>
    <s v="Número de pruebas realizadas para hospitalización"/>
    <s v="(Total de minutos transcurridos desde la recepción de la muestra que entrega hospitalizados al Laboratorio hasta la validación del resultado / Número de pruebas realizadas para hospitalización)"/>
    <s v="Se mantiene indicador"/>
  </r>
  <r>
    <s v="1.3 Optimizar la atención integral para el paciente y su familia"/>
    <x v="0"/>
    <x v="0"/>
    <s v="Oportunidad en la entrega de resultados de laboratorios en el servicio de UCI "/>
    <s v="Mensual"/>
    <s v="Enero a Diciembre"/>
    <s v="≤ 60 minutos"/>
    <s v="Hacia Abajo"/>
    <s v="Minutos"/>
    <x v="1"/>
    <s v="Total de minutos transcurridos desde la recepción de la muestra que entrega UCI al Laboratorio hasta la validación del resultado"/>
    <s v="Número de pruebas realizadas para UCI"/>
    <s v="(Total de minutos transcurridos desde la recepción de la muestra que entrega UCI al Laboratorio hasta la validación del resultado / Número de pruebas realizadas para UCI)"/>
    <s v="Se mantiene indicador"/>
  </r>
  <r>
    <s v="1.3 Optimizar la atención integral para el paciente y su familia"/>
    <x v="0"/>
    <x v="0"/>
    <s v="Oportunidad en la entrega de resultados de biopsias de patologia"/>
    <s v="Mensual"/>
    <s v="Enero a Diciembre"/>
    <s v="≤ 8 días"/>
    <s v="Hacia Abajo"/>
    <s v="Días"/>
    <x v="1"/>
    <s v="Sumatoria de días transcurridos desde la recepción de la biopsia hasta la validación del resultado"/>
    <s v="Total de resultados de biopsias de patologia"/>
    <s v="(Sumatoria de días transcurridos desde la recepción de la biopsia hasta la validación del resultado / Total de resultados de biopsias de patologia)"/>
    <s v="Se mantiene indicador"/>
  </r>
  <r>
    <s v="1.3 Optimizar la atención integral para el paciente y su familia"/>
    <x v="0"/>
    <x v="0"/>
    <s v="Oportunidad de respuesta a las interconsultas solicitadas al servicio de nutricion clinica en estancia general"/>
    <s v="Mensual"/>
    <s v="Enero a Diciembre"/>
    <s v="≤ 4 horas"/>
    <s v="Hacia Abajo"/>
    <s v="Días"/>
    <x v="1"/>
    <s v="Sumatoria de horas trascurridas desde la solicitud de la interconsulta hasta la respuesta"/>
    <s v="Total de interconsultas solictadas al servicio de nutricion clinica"/>
    <s v="(Sumatoria de horas trascurridas desde la solicitud de la interconsulta hasta la respuesta / Total de interconsultas solictadas al servicio de nutricion clinica) * 100"/>
    <s v="Se incluye indicador"/>
  </r>
  <r>
    <s v="1.3 Optimizar la atención integral para el paciente y su familia"/>
    <x v="0"/>
    <x v="0"/>
    <s v="Oportunidad de respuesta a interconsulta del servicio de terapia respiratoria en estancia general"/>
    <s v="Mensual"/>
    <s v="Enero a Diciembre"/>
    <s v="&gt; 90%"/>
    <s v="Hacia Arriba"/>
    <s v="Porcentaje"/>
    <x v="1"/>
    <s v="Total de interconsultas en terapia respiratoria en un tiempo menor a 6 horas"/>
    <s v="Total de interconsultas de terapia respiratoria en estancia general"/>
    <s v="(Total de interconsultas en terapia respiratoria en un tiempo menor a 6 horas / Total de interconsultas de terapia respiratoria en estancia general )*100"/>
    <s v="Se incluye indicador"/>
  </r>
  <r>
    <s v="1.3 Optimizar la atención integral para el paciente y su familia"/>
    <x v="0"/>
    <x v="0"/>
    <s v="Oportunidad en la Asignación de citas especializadas en general (1ra vez)"/>
    <s v="Mensual"/>
    <s v="Enero a Diciembre"/>
    <s v="≤  30 días"/>
    <s v="Hacia Abajo"/>
    <s v="Días"/>
    <x v="4"/>
    <s v="Sumatoria  días calendario entre la solicitud de cita y la fecha para la cual es asignada"/>
    <s v="Número de citas médicas especializadas asignadas en la institución"/>
    <s v="(Sumatoria  días calendario entre la solicitud de cita y la fecha para la cual es asignada / Número de citas médicas especializadas asignadas en la institución)"/>
    <s v="Se mantiene indicador"/>
  </r>
  <r>
    <s v="1.3 Optimizar la atención integral para el paciente y su familia"/>
    <x v="0"/>
    <x v="0"/>
    <s v="Porcentaje Cancelación de citas especializadas en general por causas atribuibles a la institución"/>
    <s v="Mensual"/>
    <s v="Enero a Diciembre"/>
    <s v="≤ 1%"/>
    <s v="Hacia Abajo"/>
    <s v="Porcentaje"/>
    <x v="4"/>
    <s v="Número de citas especializadas en general canceladas en el periodo por causas atribuibles a la institución"/>
    <s v="Número total de citas asignadas del período"/>
    <s v="(Número de citas especializadas en general canceladas en el periodo por causas atribuibles a la institución / Número total de citas asignadas del período)*100"/>
    <s v="Se mantiene indicador"/>
  </r>
  <r>
    <s v="1.3 Optimizar la atención integral para el paciente y su familia"/>
    <x v="0"/>
    <x v="0"/>
    <s v="Oportunidad en la Atención en consulta de urgencias (Triage 2)"/>
    <s v="Mensual"/>
    <s v="Enero a Diciembre"/>
    <s v="≤ 25 minutos"/>
    <s v="Hacia Abajo"/>
    <s v="Minutos"/>
    <x v="4"/>
    <s v="Sumatoria del número de minutos transcurridos a partir de que el paciente es clasificado como Triage 2 y el momento en el cual es atendido en consulta de urgencias por el médico"/>
    <s v="Número total de pacientes clasificados como Triage 2 en un periodo determinado"/>
    <s v="(Sumatoria del número de minutos transcurridos a partir de que el paciente es clasificado como Triage 2 y el momento en el cual es atendido en consulta de urgencias por el médico / Número total de pacientes clasificados como Triage 2 en un periodo determinado)"/>
    <s v="Se mantiene indicador"/>
  </r>
  <r>
    <s v="1.3 Optimizar la atención integral para el paciente y su familia"/>
    <x v="0"/>
    <x v="0"/>
    <s v="Tasa Infecciones Asociadas al Cuidado de la Salud IACS"/>
    <s v="Mensual"/>
    <s v="Enero a Diciembre"/>
    <s v="≤ 3 por cada 1000 días de estancia"/>
    <s v="Hacia Abajo"/>
    <s v="Tasa"/>
    <x v="2"/>
    <s v="Número total de IACS"/>
    <s v="Número de días de estancia"/>
    <s v="(Número total de IACS/Número de días de estancia)*1000"/>
    <s v="Se mantiene indicador"/>
  </r>
  <r>
    <s v="1.3 Optimizar la atención integral para el paciente y su familia"/>
    <x v="0"/>
    <x v="0"/>
    <s v="Porcentaje de reingresos hospitalarios"/>
    <s v="Mensual"/>
    <s v="Enero a Diciembre"/>
    <s v="≤ 3%"/>
    <s v="Hacia Arriba"/>
    <s v="Tasa"/>
    <x v="2"/>
    <s v="Número total de pacientes que reingresan al servicio de hospitalización antes de 15 días por la misma causa en el período"/>
    <s v="Número total de egresos hospitalarios en el período"/>
    <s v="(Número total de pacientes que reingresan al servicio de hospitalización antes de 15 días por la misma causa en el período / Número total de egresos hospitalarios en el período)*100"/>
    <s v="Se mantiene indicador"/>
  </r>
  <r>
    <s v="1.3 Optimizar la atención integral para el paciente y su familia"/>
    <x v="0"/>
    <x v="0"/>
    <s v="Porcentaje de reintervención quirúrgica prevenible"/>
    <s v="Mensual"/>
    <s v="Enero a Diciembre"/>
    <s v="≤ 2%"/>
    <s v="Hacia Arriba"/>
    <s v="Unidad"/>
    <x v="0"/>
    <s v="Número total de cirugías con re intervenciones"/>
    <s v="Total  de cirugías realizadas en el periodo"/>
    <s v="(Número total de cirugías con re intervenciones prevenible / Total  de cirugías realizadas en el periodo)*100"/>
    <s v="Se mantiene indicador"/>
  </r>
  <r>
    <s v="1.3 Optimizar la atención integral para el paciente y su familia"/>
    <x v="0"/>
    <x v="0"/>
    <s v="Porcentaje de eventos adversos prevenibles detectados"/>
    <s v="Mensual"/>
    <s v="Enero a Diciembre"/>
    <s v="≤ 10,5%"/>
    <s v="Hacia Abajo"/>
    <s v="Porcentaje"/>
    <x v="5"/>
    <s v="Número total de eventos adversos prevenibles detectados y analizados en hospitalización"/>
    <s v=" Número de egresos hospitalarios"/>
    <s v="(Número total de eventos adversos prevenibles detectados y analizados en hospitalización / Número de egresos hospitalarios )*100"/>
    <s v="Se aclara nombre del indicador y se incrementa la meta"/>
  </r>
</pivotCacheRecords>
</file>

<file path=xl/pivotCache/pivotCacheRecords3.xml><?xml version="1.0" encoding="utf-8"?>
<pivotCacheRecords xmlns="http://schemas.openxmlformats.org/spreadsheetml/2006/main" xmlns:r="http://schemas.openxmlformats.org/officeDocument/2006/relationships" count="9">
  <r>
    <s v="4.1 Garantizar la estabilidad financiera "/>
    <x v="0"/>
    <x v="0"/>
    <s v="Porcentaje de Utilidad Bruta"/>
    <s v="Trimestral"/>
    <s v="Marzo, Junio, Septiembre y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s v="≥14%"/>
    <s v="Hacia Arriba"/>
    <s v="Porcentaje"/>
    <x v="0"/>
    <s v="Valor venta de servicios"/>
    <s v="Valor costo de ventas"/>
    <s v="((Valor venta de servicios-Valor costo de ventas) / Valor venta de servicios)*100"/>
    <s v="Se incrementa la meta "/>
  </r>
  <r>
    <s v="4.2 Lograr eficiencia financiera"/>
    <x v="1"/>
    <x v="1"/>
    <s v="Analizar el comportamiento de los resultados financieros de la entidad "/>
    <s v="Trimestral"/>
    <s v="Marzo-Junio-Septiembre-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n v="1"/>
    <s v="Hacia Arriba"/>
    <s v="Unidad"/>
    <x v="0"/>
    <s v="N/A"/>
    <s v="N/A"/>
    <s v="Informe de resultados financieros "/>
    <s v="Se mantiene la actividad"/>
  </r>
  <r>
    <s v="4.2 Lograr eficiencia financiera"/>
    <x v="0"/>
    <x v="0"/>
    <s v="Variación de costos fij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0%"/>
    <s v="Hacia Abajo"/>
    <s v="Porcentaje"/>
    <x v="0"/>
    <s v="(Valor costos fijos periodo actual-Valor costos fijos mismo periodo año anterior)"/>
    <s v="Valor costos fijos mismo periodo año anterior"/>
    <s v="((Valor costos fijos periodo actual-Valor costos fijos mismo periodo año anterior)/Valor costos fijos mismo periodo año anterior)*100"/>
    <s v="Se disminuye la meta "/>
  </r>
  <r>
    <s v="4.2 Lograr eficiencia financiera"/>
    <x v="0"/>
    <x v="0"/>
    <s v="Variación Costos Variables con respecto a las venta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2%"/>
    <s v="Hacia Abajo"/>
    <s v="Porcentaje"/>
    <x v="0"/>
    <s v="Variación del valor costos variables"/>
    <s v="Variación valor ventas"/>
    <s v="(Variación del valor costos variables - Variación valor ventas)*100"/>
    <s v="Se disminuye la meta "/>
  </r>
  <r>
    <s v="4.2 Lograr eficiencia financiera"/>
    <x v="0"/>
    <x v="0"/>
    <s v="Incidencia Costos Administrativ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2%"/>
    <s v="Hacia Abajo"/>
    <s v="Porcentaje"/>
    <x v="0"/>
    <s v="Costos Administrativos"/>
    <s v="Valor ventas periodo actual"/>
    <s v="(Costos Administrativos / Valor ventas periodo actual)*100"/>
    <s v="Se mantiene el indicador"/>
  </r>
  <r>
    <s v="4.2 Lograr eficiencia financiera"/>
    <x v="0"/>
    <x v="0"/>
    <s v="Ejecución Presupuestal Funcionamiento (Compromisos)"/>
    <s v="Mensual"/>
    <s v="Enero a Diciembre"/>
    <m/>
    <s v="Hacia Arriba"/>
    <s v="Porcentaje"/>
    <x v="0"/>
    <s v="Valor presupuesto comprometido Gastos de Funcionamiento"/>
    <s v="Valor asignación presupuestal Gastos de Funcionamiento"/>
    <s v="(Valor presupuesto comprometido Gastos de Funcionamiento / Valor asignación presupuestal Gastos de Funcionamiento)*100"/>
    <s v="Se mantiene el indicador y se encuentra pendiente la definición de metas sujeto aprobación Ministerio"/>
  </r>
  <r>
    <s v="4.2 Lograr eficiencia financiera"/>
    <x v="0"/>
    <x v="0"/>
    <s v="Ejecución Presupuestal Funcionamiento (Obligaciones)"/>
    <s v="Mensual"/>
    <s v="Enero a Diciembre"/>
    <m/>
    <s v="Hacia Arriba"/>
    <s v="Porcentaje"/>
    <x v="0"/>
    <s v="Valor presupuesto obligado Gastos de Funcionamiento"/>
    <s v="Valor asignación presupuestal Gastos de Funcionamiento"/>
    <s v="(Valor presupuesto obligado Gastos de Funcionamiento / Valor asignación presupuestal Gastos de Funcionamiento)*100"/>
    <s v="Se mantiene el indicador y se encuentra pendiente la definición de metas sujeto aprobación Ministerio"/>
  </r>
  <r>
    <s v="4.2 Lograr eficiencia financiera"/>
    <x v="0"/>
    <x v="0"/>
    <s v="Ejecución Presupuestal Inversión (Compromisos)"/>
    <s v="Mensual"/>
    <s v="Enero a Diciembre"/>
    <m/>
    <s v="Hacia Arriba"/>
    <s v="Porcentaje"/>
    <x v="1"/>
    <s v="Valor presupuesto comprometido Gastos de Inversión"/>
    <s v="Valor asignación presupuestal Gastos de Inversión"/>
    <s v="(Valor presupuesto comprometido Gastos de Inversión / Valor asignación presupuestal Gastos de Inversión)*100"/>
    <s v="Se mantiene el indicador y se cambia el responsable de analisis y reporte del indicador, se encuentra pendiente la definición de metas sujeto aprobación Ministerio y se cambia responsable de analizar y reportar indicador"/>
  </r>
  <r>
    <s v="4.2 Lograr eficiencia financiera"/>
    <x v="0"/>
    <x v="0"/>
    <s v="Ejecución Presupuestal Inversión (Obligaciones)"/>
    <s v="Mensual"/>
    <s v="Enero a Diciembre"/>
    <m/>
    <s v="Hacia Arriba"/>
    <s v="Porcentaje"/>
    <x v="1"/>
    <s v="Valor presupuesto obligado Gastos de Inversión"/>
    <s v="Valor asignación presupuestal Gastos de Inversión"/>
    <s v="(Valor presupuesto obligado Gastos de Inversión / Valor asignación presupuestal Gastos de Inversión)*100"/>
    <s v="Se mantiene el indicador y se cambia el responsable de analisis y reporte del indicador, se encuentra pendiente la definición de metas sujeto aprobación Ministerio y se cambia responsable de analizar y reportar indicador"/>
  </r>
</pivotCacheRecords>
</file>

<file path=xl/pivotCache/pivotCacheRecords4.xml><?xml version="1.0" encoding="utf-8"?>
<pivotCacheRecords xmlns="http://schemas.openxmlformats.org/spreadsheetml/2006/main" xmlns:r="http://schemas.openxmlformats.org/officeDocument/2006/relationships" count="37">
  <r>
    <s v="3.1 Orientar a la excelencia asistencial y administrativa "/>
    <x v="0"/>
    <x v="0"/>
    <s v="Porcentaje de ejecución del Plan Anual de Auditorias"/>
    <s v="Semestral"/>
    <s v="Junio-Diciembre"/>
    <n v="1"/>
    <s v="Hacia Arriba"/>
    <s v="Porcentaje"/>
    <x v="0"/>
    <s v="Número de actividades ejecutadas del Plan Anual de Auditorias"/>
    <s v="Número de actividaes programadas del Plan Anual de Auditorias"/>
    <s v="(Número de actividades ejecutadas del Plan Anual de Auditorias / Número de actividaes programadas del Plan Anual de Auditorias)*100 "/>
    <s v="Se mantiene indicador"/>
  </r>
  <r>
    <s v="3.1 Orientar a la excelencia asistencial y administrativa "/>
    <x v="0"/>
    <x v="0"/>
    <s v="Porcentaje alcanzado certificación de buenas práticas de gobierno corporativo"/>
    <s v="Anual"/>
    <s v="Diciembre"/>
    <s v="≥ 70%"/>
    <s v="Hacia Arriba"/>
    <s v="Porcentaje"/>
    <x v="1"/>
    <s v="Porcentaje alcanzado módulo Composición, Estructura y Competencia  de los Órganos de Gobierno"/>
    <s v="Porcentaje Alcanzado módulo Principios"/>
    <s v="((Porcentaje alcanzado módulo Composición, Estructura y Competencia  de los Órganos de Gobierno)*0.5 + (Porcentaje Alcanzado módulo Principios)*0.5))*100"/>
    <s v="Se incluye indicador"/>
  </r>
  <r>
    <s v="3.1 Orientar a la excelencia asistencial y administrativa "/>
    <x v="0"/>
    <x v="0"/>
    <s v="Porcentaje de ejecución de cumplimiento indice de anticorrupción del sector defensa"/>
    <s v="Anual"/>
    <s v="Diciembre"/>
    <s v="≥ 90%"/>
    <s v="Hacia Arriba"/>
    <s v="Porcentaje"/>
    <x v="1"/>
    <s v="Número de actividades ejecutadas indice de anticorrupción del sector defensa"/>
    <s v="Número de actividades programadas indice de anticorrupicón del sector defensa"/>
    <s v="( Número de actividades ejecutadas indice de anticorrupción del sector defensa / Número de actividades programadas indice de anticorrupicón del sector defensa) *100"/>
    <s v="Se incluye indicador"/>
  </r>
  <r>
    <s v="3.2 Fortalecer la eficiencia operacional "/>
    <x v="0"/>
    <x v="0"/>
    <s v="Proporción de materialización de riesgos por proceso"/>
    <s v="Trimestral"/>
    <s v="Marzo-Junio-Septiembre-Diciembre"/>
    <s v="≤ 10%"/>
    <s v="Hacia Abajo"/>
    <s v="Porcentaje"/>
    <x v="1"/>
    <s v="Número de riesgos materializados en el periodo"/>
    <s v="Número total de riesgos"/>
    <s v="(Número de riesgos materializados en el periodo / Número total de riesgos)*100"/>
    <s v="Se mantiene indicador"/>
  </r>
  <r>
    <s v="3.2 Fortalecer la eficiencia operacional "/>
    <x v="0"/>
    <x v="0"/>
    <s v="Porcentaje de Cumplimiento de Número de supervisores capacitados en ejercicio de la supervision "/>
    <s v="Trimestral"/>
    <s v="Marzo-Junio-Septiembre-Diciembre"/>
    <s v="100% -_x000a_30 personas capacitadas I Trimestre-_x000a_30 personas capacitadas II Trimestre-_x000a_30 personas capacitadas III Trimestre-_x000a_35 personas capacitadas IV Trimestre"/>
    <s v="Igual a"/>
    <s v="Porcentaje"/>
    <x v="2"/>
    <s v="Número de personas capacitadas"/>
    <s v="Número de personas a capacitar"/>
    <s v="(Número de personas capacitadas / Número de personas a capacitar)*100"/>
    <s v="Se cambia la meta del indicador"/>
  </r>
  <r>
    <s v="3.2 Fortalecer la eficiencia operacional "/>
    <x v="0"/>
    <x v="0"/>
    <s v="Porcentaje de Cumplimiento de Número de contratos auditados en cuanto a las exigencias de supervision"/>
    <s v="Trimestral"/>
    <s v="Marzo-Junio-Septiembre-Diciembre"/>
    <s v="100% - _x000a_30 C I Trimestre-_x000a_30 C II Trimestre-_x000a_30 C III Trimestre-_x000a_35 C IV Trimestre-"/>
    <s v="Igual a"/>
    <s v="Porcentaje"/>
    <x v="2"/>
    <s v="Número de contratos auditados"/>
    <s v="Número de contratos a auditar"/>
    <s v="(Número de contratos auditados / Número de contratos a auditar)*100"/>
    <s v="Se cambió la meta del indicador"/>
  </r>
  <r>
    <s v="3.2 Fortalecer la eficiencia operacional "/>
    <x v="1"/>
    <x v="1"/>
    <s v="Análisis de los resultados obtenidos de las capacitaciones y  auditorias de contratos de la PPDA"/>
    <s v="Trimestral"/>
    <s v="Marzo-Junio-Septiembre-Diciembre"/>
    <n v="1"/>
    <s v="Hacia Arriba"/>
    <s v="Unidad"/>
    <x v="2"/>
    <s v="N/A"/>
    <s v="N/A"/>
    <s v="Informe de análisis de los resultados obtenidos de las capacitaciones y  auditorias de contratos de la PPDA"/>
    <s v="Se ajusta producto"/>
  </r>
  <r>
    <s v="3.2 Fortalecer la eficiencia operacional "/>
    <x v="1"/>
    <x v="1"/>
    <s v="Analizar la eficiencia en el uso de equipos biomédicos"/>
    <s v="Anual"/>
    <s v="Julio"/>
    <n v="1"/>
    <s v="Hacia Arriba"/>
    <s v="Unidad"/>
    <x v="3"/>
    <s v="N/A"/>
    <s v="N/A"/>
    <s v="Informe de análisis de eficiencia en el uso de equipos biomedicos"/>
    <s v="Se mantiene actividad"/>
  </r>
  <r>
    <s v="3.2 Fortalecer la eficiencia operacional "/>
    <x v="0"/>
    <x v="0"/>
    <s v="Porcentaje de cumplimiento plan de mantenimiento preventivo de equipos biomédicos"/>
    <s v="Mensual"/>
    <s v="Enero a Diciembre"/>
    <s v="≥ 95%"/>
    <s v="Igual a"/>
    <s v="Porcentaje"/>
    <x v="3"/>
    <s v="Número de mantenimientos preventivos ejecutados de equipos biomédicos"/>
    <s v="Número de mantenimientos preventivos proyectados de equipos biomédicos"/>
    <s v="(Número de mantenimientos preventivos ejecutados de equipos biomédicos / Número de mantenimientos preventivos proyectados de equipos biomédicos)*100"/>
    <s v="Se mantiene indicador"/>
  </r>
  <r>
    <s v="3.2 Fortalecer la eficiencia operacional "/>
    <x v="0"/>
    <x v="0"/>
    <s v="Porcentaje de calibraciones metrológicas realizadas de equipos biomédicos"/>
    <s v="Mensual"/>
    <s v="Enero a Diciembre"/>
    <n v="1"/>
    <s v="Igual a"/>
    <s v="Porcentaje"/>
    <x v="3"/>
    <s v="Número de equipos biomédicos con calibraciones metrológicas ejecutadas"/>
    <s v=" Número equipos biomédicos proyectados para calibración"/>
    <s v="(Número de equipos biomédicos con calibraciones metrológicas ejecutadas / Número equipos biomédicos proyectados para calibración)*100"/>
    <s v="Se disminuye meta"/>
  </r>
  <r>
    <s v="3.2 Fortalecer la eficiencia operacional "/>
    <x v="0"/>
    <x v="0"/>
    <s v="Porcentaje de actualización de hojas de vida de equipos biomédicos "/>
    <s v="Mensual"/>
    <s v="Enero a Diciembre"/>
    <n v="1"/>
    <s v="Igual a"/>
    <s v="Porcentaje"/>
    <x v="3"/>
    <s v="Número de hojas de vida verificadas y actualizadas"/>
    <s v="Numero de hojas de vida (Equipos ingresados en diferentes modalidades+200 hojas de vida equipos ya existentes+actividades de soporte técnico)"/>
    <s v="(Número de hojas de vida verificadas y actualizadas / Numero de hojas de vida (Equipos ingresados en diferentes modalidades+200 hojas de vida equipos ya existentes+actividades de soporte técnico) * 100"/>
    <s v="Se disminuye meta y se aclara variable denominador"/>
  </r>
  <r>
    <s v="3.2 Fortalecer la eficiencia operacional "/>
    <x v="0"/>
    <x v="0"/>
    <s v="Optimizar los procesos para disminuir la utilización de papel de acuerdo a los lineamientos internos"/>
    <s v="Semestral"/>
    <s v="Junio - Diciembre"/>
    <s v="100% - Proceso Contratación OPS (Junio)_x000a_Proceso cuentas OPS (Diciembre)"/>
    <s v="Hacia Arriba"/>
    <s v="Unidad"/>
    <x v="4"/>
    <s v="Número de procesos sistematizados en el periodo"/>
    <s v="Número total de procesos a sistematizar"/>
    <s v="(Número de procesos sistematizados en el periodo / Número total de procesos a sistematizar)*100"/>
    <s v="Se ajusta los procesos a optimizar"/>
  </r>
  <r>
    <s v="3.3 Consolidar las alianzas estratégicas"/>
    <x v="0"/>
    <x v="0"/>
    <s v="Porcentaje de cumplimiento al cronograma de la gestión contractual"/>
    <s v="Mensual"/>
    <s v="Enero a Diciembre"/>
    <s v="≥ 90%"/>
    <s v="Hacia Arriba"/>
    <s v="Porcentaje"/>
    <x v="5"/>
    <s v="Número de procesos publicados programados en el mes"/>
    <s v="Número de procesos programados para publicación mes en el PAA"/>
    <s v="(Número de procesos publicados programados en el mes / Número de procesos programados para publicación mes en el PAA) *100"/>
    <s v="Se incrementó meta"/>
  </r>
  <r>
    <s v="3.3 Consolidar las alianzas estratégicas"/>
    <x v="0"/>
    <x v="0"/>
    <s v="Oportunidad de publicación de licitación pública"/>
    <s v="Mensual"/>
    <s v="Enero a Diciembre"/>
    <s v="≤  20 días"/>
    <s v="Hacia Abajo"/>
    <s v="Días"/>
    <x v="5"/>
    <s v="Sumatoria de días calendario transcurridos entre la radicación de documentos completos y hasta la publicación del proceso"/>
    <s v="Número total de licitaciones publicadas programados para el periodo"/>
    <s v="(Sumatoria de días calendario transcurridos entre la radicacion de documentos completos y hasta la pubicación del proceso / Número total de licitaciones públicadas programados para el periodo)"/>
    <s v="Se mantiene indicador vigencia 2024"/>
  </r>
  <r>
    <s v="3.3 Consolidar las alianzas estratégicas"/>
    <x v="0"/>
    <x v="0"/>
    <s v="Oportunidad de publicación de mínima cuantía"/>
    <s v="Mensual"/>
    <s v="Enero a Diciembre"/>
    <s v="≤  10 días"/>
    <s v="Hacia Abajo"/>
    <s v="Días"/>
    <x v="5"/>
    <s v="Sumatoria de días calendario transcurridos entre la radicación de documentos completos y hasta la publicación del proceso"/>
    <s v="Número total de mínimas cuantías publicadas programadas para el periodo"/>
    <s v="(Sumatoria de días calendario transcurridos entre la radicacion de documentos completos y hasta la pubicación del proceso / Número total de mínimas cuantías publicadas programadas para el periodo) "/>
    <s v="Se mantiene indicador vigencia 2024"/>
  </r>
  <r>
    <s v="3.3 Consolidar las alianzas estratégicas"/>
    <x v="0"/>
    <x v="0"/>
    <s v="Oportunidad de publicación de Selección abreviada"/>
    <s v="Mensual"/>
    <s v="Enero a Diciembre"/>
    <s v="≤  15 días"/>
    <s v="Hacia Abajo"/>
    <s v="Días"/>
    <x v="5"/>
    <s v="Sumatoria de días calendario transcurridos entre la radicación de documentos completos y hasta la publicación del proceso"/>
    <s v="Número total de Selección abreviada publicadas programadas para el periodo"/>
    <s v="(Sumatoria de días calendario transcurridos entre la radicacion de documentos completos y hasta la pubicación del proceso / Número total de Selección abreviada publicadas programadas para el periodo)"/>
    <s v="Se mantiene indicador vigencia 2024"/>
  </r>
  <r>
    <s v="3.3 Consolidar las alianzas estratégicas"/>
    <x v="0"/>
    <x v="0"/>
    <s v="Oportunidad de publicación de contratación directa"/>
    <s v="Mensual"/>
    <s v="Enero a Diciembre"/>
    <s v="≤  10 días"/>
    <s v="Hacia Abajo"/>
    <s v="Días"/>
    <x v="5"/>
    <s v="Sumatoria de días calendario transcurridos entre la radicación de documentos completos y hasta la publicación del proceso"/>
    <s v="Número total de contratación directa publicadas programadas para el periodo"/>
    <s v="(Sumatoria de días calendario transcurridos entre la radicacion de documentos completos y hasta la pubicación del proceso / Número total de contratación directa publicadas programadas para el periodo)"/>
    <s v="Se mantiene indicador vigencia 2024"/>
  </r>
  <r>
    <s v="3.3 Consolidar las alianzas estratégicas"/>
    <x v="0"/>
    <x v="0"/>
    <s v="Porcentaje de oportunidad en la gestión de liquidación de contratos_x000a__x000a_Nota: Los contratos que cumplen con requisitos de liquidación es a partir de la ejecución del contraro- pago y 6 meses posteriores"/>
    <s v="Mensual"/>
    <s v="Enero a Diciembre"/>
    <n v="1"/>
    <s v="Igual a"/>
    <s v="Porcentaje"/>
    <x v="5"/>
    <s v="Número de contratos liquidados"/>
    <s v="Número de contratos que cumplen requisitos de liquidación"/>
    <s v="(Número de contratos liquidados / Número de contratos que cumplen requisitos de liquidación) *100"/>
    <s v="Se mantiene indicador vigencia 2024"/>
  </r>
  <r>
    <s v="3.4 Optimizar el uso de tecnologías de la información para la atención al paciente"/>
    <x v="0"/>
    <x v="0"/>
    <s v="Porcentaje de ejecución Plan de Seguridad de la Información"/>
    <s v="Trimestral"/>
    <s v="Marzo-Junio-Septiembre-Diciembre"/>
    <s v="100% -_x000a_3 Actividades - I Trimestre_x000a_3 Actividades - II Trimestre_x000a_3 Actividades - III Trimestre_x000a_3 Actividades - IV Trimestre"/>
    <s v="Igual a"/>
    <s v="Porcentaje"/>
    <x v="4"/>
    <s v="Número de actividades ejecutadas"/>
    <s v="Número de actividades programadas"/>
    <s v="(Número de actividades ejecutadas / Número de actividades programadas) *100"/>
    <s v="Se ajusta la meta de acuerdo a las actividades a desarrollar"/>
  </r>
  <r>
    <s v="3.4 Optimizar el uso de tecnologías de la información para la atención al paciente"/>
    <x v="0"/>
    <x v="0"/>
    <s v="Porcentaje de ejecución de implementación nuevas funcionalidades en el Sistema de Informaciòn Dinàmica Gerencial"/>
    <s v="Anual"/>
    <s v="Junio"/>
    <s v="3 funcionalidades  - 100%"/>
    <s v="Igual a"/>
    <s v="Porcentaje"/>
    <x v="4"/>
    <s v="Número de funcionalidades implementadas"/>
    <s v="Número de funcionalidades programadas"/>
    <s v="(Número de funcionalidades implementadas / Número de funcionalidades programadas) *100"/>
    <s v="Se cambia la periodicidad a anual y los productos se entregan durante el primer semestre"/>
  </r>
  <r>
    <s v="3.4 Optimizar el uso de tecnologías de la información para la atención al paciente"/>
    <x v="0"/>
    <x v="0"/>
    <s v="Porcentaje de actualizar la Documentación de la Politica de Gobierno Digital alineandola con la lo emitido en 2023 por el MINTIC"/>
    <s v="Semestral"/>
    <s v="Junio-Diciembre"/>
    <s v="100% -_x000a_5 documentos actualizados - I Semestre_x000a_6 documentos actualizados - II Semeste"/>
    <s v="Igual a"/>
    <s v="Porcentaje"/>
    <x v="4"/>
    <s v="Número de Dominios Documentados"/>
    <s v="Número de Dominios a documentar"/>
    <s v="(Número de Dominios Documentados / Número de Dominios a documentar) *100"/>
    <s v="Se ajusta la meta de acuerdo a las actividades a desarrollar"/>
  </r>
  <r>
    <s v="3.4 Optimizar el uso de tecnologías de la información para la atención al paciente"/>
    <x v="0"/>
    <x v="0"/>
    <s v="Porcentaje de citas asignadas por medios no presenciales"/>
    <s v="Trimestral"/>
    <s v="Marzo-Junio-Septiembre-Diciembre"/>
    <s v="Marzo = 30%_x000a_Junio = 40%_x000a_Septiembre = 40%_x000a_Diciembre = 50%"/>
    <s v="Hacia Arriba"/>
    <s v="Porcentaje"/>
    <x v="6"/>
    <s v="N/A"/>
    <s v="N/A"/>
    <s v="Porcentaje de citas asignadas por medios no presenciales"/>
    <s v="Se ajusta meta y periodicidad"/>
  </r>
  <r>
    <s v="3.5. Afianzar el compromiso, desarrollo y crecimiento institucional"/>
    <x v="0"/>
    <x v="0"/>
    <s v="Porcentaje de funcionarios con  de inducción "/>
    <s v="Trimestral"/>
    <s v="Marzo-Junio-Septiembre-Diciembre"/>
    <n v="1"/>
    <s v="Igual a"/>
    <s v="Porcentaje"/>
    <x v="7"/>
    <s v="Número de colaboradores de planta que realizarón la inducción institucional"/>
    <s v="Número total de colaboradores que requirieron la inducción institucional"/>
    <s v="(Número de colaboradores de planta que realizarón la inducción institucional / Número total de colaboradores que requirieron la inducción institucional)*100"/>
    <s v="Se incluye indicador"/>
  </r>
  <r>
    <s v="3.5. Afianzar el compromiso, desarrollo y crecimiento institucional"/>
    <x v="0"/>
    <x v="0"/>
    <s v="Porcentaje de funcionarios con re inducción "/>
    <s v="Anual"/>
    <s v="Noviembre"/>
    <n v="1"/>
    <s v="Igual a"/>
    <s v="Porcentaje"/>
    <x v="7"/>
    <s v="Número de colaboradores de planta que realizarón la re inducción institucional"/>
    <s v="Número total de colaboradores que requirieron la re inducción institucional"/>
    <s v="(Número de colaboradores de planta que realizarón la re inducción institucional / Número total de colaboradores que requirieron la re inducción institucional)*100"/>
    <s v="Se incluye indicador"/>
  </r>
  <r>
    <s v="3.5. Afianzar el compromiso, desarrollo y crecimiento institucional"/>
    <x v="1"/>
    <x v="1"/>
    <s v="Medición de Clima organizacional"/>
    <s v="Anual"/>
    <s v="Agosto"/>
    <n v="1"/>
    <s v="Igual a"/>
    <s v="Porcentaje"/>
    <x v="7"/>
    <s v="N/A"/>
    <s v="N/A"/>
    <s v="Informe y analisis de resultados de la medición de clima organizacional"/>
    <s v="Se incluye actividad"/>
  </r>
  <r>
    <s v="3.5. Afianzar el compromiso, desarrollo y crecimiento institucional"/>
    <x v="0"/>
    <x v="0"/>
    <s v="Porcentaje de ejecución del Plan de Bienestar e Incentivos"/>
    <s v="Trimestral"/>
    <s v="Marzo-Junio-Septiembre-Diciembre"/>
    <n v="1"/>
    <s v="Igual a"/>
    <s v="Porcentaje"/>
    <x v="7"/>
    <s v="Número de actividades realizadas en el Plan de Bienestar e Incentivos"/>
    <s v="Número actividades programadas en el Plan de Bienestar e Incentivos"/>
    <s v="(Número de actividades realizadas en el Plan de Bienestar e Incentivos  / Número actividades programadas en el Plan de Bienestar e Incentivos)*100"/>
    <s v="Se mantiene indicador"/>
  </r>
  <r>
    <s v="3.5. Afianzar el compromiso, desarrollo y crecimiento institucional"/>
    <x v="0"/>
    <x v="0"/>
    <s v="Porcentaje de ejecución de Capacitaciones programadas"/>
    <s v="Trimestral"/>
    <s v="Marzo-Junio-Septiembre-Diciembre"/>
    <n v="1"/>
    <s v="Igual a"/>
    <s v="Porcentaje"/>
    <x v="7"/>
    <s v="Número de capacitaciones realizadas"/>
    <s v="Número capacitaciones programadas en el Plan de Capacitación"/>
    <s v="(Número de capacitaciones realizadas/ Número capacitaciones programadas en el  Plan de Capacitación) *100"/>
    <s v="Se mantiene indicador"/>
  </r>
  <r>
    <s v="3.5. Afianzar el compromiso, desarrollo y crecimiento institucional"/>
    <x v="0"/>
    <x v="0"/>
    <s v="Porcentaje de hojas de vida actualizadas con registro de situaciones administrativas en sigep"/>
    <s v="Mensual"/>
    <s v="Enero a Diciembre"/>
    <n v="1"/>
    <s v="Hacia Arriba"/>
    <s v="Porcentaje"/>
    <x v="8"/>
    <s v="Número de hojas de vida actualizadas con registro de situaciones administrativas generados en el periodo en sigep"/>
    <s v="Número total de colaboradores en planta con situación administrativa en el periodo reportado"/>
    <s v="(Número de hojas de vida actualizadas con registro de situaciones administrativas generados en el periodo en sigep / Número total de colaboradores en planta con situación administrativa en el periodo reportado)*100"/>
    <s v="Se mantiene indicador"/>
  </r>
  <r>
    <s v="3.5. Afianzar el compromiso, desarrollo y crecimiento institucional"/>
    <x v="0"/>
    <x v="0"/>
    <s v="Porcentaje de hojas de vida actualizadas en sigep"/>
    <s v="Mensual"/>
    <s v="Enero a Diciembre"/>
    <n v="1"/>
    <s v="Hacia Arriba"/>
    <s v="Porcentaje"/>
    <x v="8"/>
    <s v="Número de colaboradores de planta vinculados en el periodo al HOMIL en el sigep"/>
    <s v="Número total de colaboradores en planta en el periodo"/>
    <s v="(Número de colaboradores de planta vinculados en el periodo al HOMIL en el sigep / Número total de colaboradores en planta en el periodo)*100"/>
    <s v="Se mantiene indicador"/>
  </r>
  <r>
    <s v="3.5. Afianzar el compromiso, desarrollo y crecimiento institucional"/>
    <x v="0"/>
    <x v="0"/>
    <s v="Porcentaje de ejecución del Plan Estratégico de Talento Humano "/>
    <s v="Trimestral"/>
    <s v="Marzo-Junio-Septiembre-Diciembre"/>
    <n v="1"/>
    <s v="Igual a"/>
    <s v="Porcentaje"/>
    <x v="8"/>
    <s v="Número de actividades realizadas PETH"/>
    <s v="Número actividades programadas en el PETH"/>
    <s v="(Número de actividades realizadas PETH / Número actividades programadas en el PETH) *100"/>
    <s v="Se mantiene indicador"/>
  </r>
  <r>
    <s v="3.5. Afianzar el compromiso, desarrollo y crecimiento institucional"/>
    <x v="1"/>
    <x v="1"/>
    <s v="Actualizar la caracterización de los servidores de planta"/>
    <s v="Anual"/>
    <s v="Mayo"/>
    <n v="1"/>
    <s v="Igual a"/>
    <s v="Porcentaje"/>
    <x v="8"/>
    <s v="N/A"/>
    <s v="N/A"/>
    <s v="Informe y base de datos la caracterización de los servidores de planta"/>
    <s v="Se mantiene actividad"/>
  </r>
  <r>
    <s v="3.5. Afianzar el compromiso, desarrollo y crecimiento institucional"/>
    <x v="0"/>
    <x v="0"/>
    <s v="Porcentaje de ejecución del plan de SGSST"/>
    <s v="Trimestral"/>
    <s v="Marzo-Junio-Septiembre-Diciembre"/>
    <n v="1"/>
    <s v="Igual a"/>
    <s v="Porcentaje"/>
    <x v="9"/>
    <s v="Número de actividades realizadas en el SGSST"/>
    <s v="Número actividades programadas en el SGSST"/>
    <s v="(Número de actividades realizadas en el SGSST/ Número actividades programadas en el SGSST)*100"/>
    <s v="Se mantiene indicador"/>
  </r>
  <r>
    <s v="3.5. Afianzar el compromiso, desarrollo y crecimiento institucional"/>
    <x v="0"/>
    <x v="0"/>
    <s v="Promedio de interacción de publicaciones en redes sociales"/>
    <s v="Semestral "/>
    <s v="Junio-Diciembre"/>
    <s v="≥ 9%"/>
    <s v="Hacia Arriba"/>
    <s v="Unidad"/>
    <x v="10"/>
    <s v="Interacción"/>
    <s v="Alcance"/>
    <s v="(Interacción / Alcance) *100"/>
    <s v="Se cambia formula de calculo del indicador y se ajusta la meta"/>
  </r>
  <r>
    <s v="3.5. Afianzar el compromiso, desarrollo y crecimiento institucional"/>
    <x v="0"/>
    <x v="0"/>
    <s v="Posicionamiento de la imagen institucional"/>
    <s v="Semestral "/>
    <s v="Junio - Diciembre"/>
    <s v="≥ 4000"/>
    <s v="Hacia Arriba"/>
    <s v="Porcentaje"/>
    <x v="10"/>
    <s v="N/A"/>
    <s v="N/A"/>
    <s v="Número de veces que es visto un producto, incluyendo las visualizaciones repetidas."/>
    <s v="Se cambia formula de calculo del indicador y se ajusta la meta"/>
  </r>
  <r>
    <s v="3.5. Afianzar el compromiso, desarrollo y crecimiento institucional"/>
    <x v="0"/>
    <x v="0"/>
    <s v="Número de publicaciones en medios de comunicación externos (Masivos, Alternativos, entre otros)"/>
    <s v="Trimestral"/>
    <s v="Junio-Septiembre-Diciembre"/>
    <s v="100% -_x000a_6 I Trimestre-_x000a_6 II Trimestre-_x000a_6 III Trimestre-_x000a_6 IV Trimestre"/>
    <s v="Hacia Arriba"/>
    <s v="Unidad"/>
    <x v="10"/>
    <s v="N/A"/>
    <s v="N/A"/>
    <s v="Número de publicaciones en medios de comunicación externos (Masivos, Alternativos, entre otros)"/>
    <s v="Se incrementó la meta "/>
  </r>
  <r>
    <s v="3.5. Afianzar el compromiso, desarrollo y crecimiento institucional"/>
    <x v="0"/>
    <x v="0"/>
    <s v="Porcentaje de satisfacción con la comunicación interna"/>
    <s v="Semestral"/>
    <s v="Junio-Diciembre"/>
    <s v="≥ 70%"/>
    <s v="Hacia Arriba"/>
    <s v="Porcentaje"/>
    <x v="10"/>
    <s v="N/A"/>
    <s v="N/A"/>
    <s v="Porcentaje de satisfacción con la comunicación interna"/>
    <s v="Se mantiene indicador"/>
  </r>
  <r>
    <s v="3.5. Afianzar el compromiso, desarrollo y crecimiento institucional"/>
    <x v="1"/>
    <x v="1"/>
    <s v="Actualizar la caracterización de los colaboradores por prestación de servicios (Persona natural y jurídica)"/>
    <s v="Anual"/>
    <s v="Junio"/>
    <n v="1"/>
    <s v="Igual a"/>
    <s v="Porcentaje"/>
    <x v="5"/>
    <s v="N/A"/>
    <s v="N/A"/>
    <s v="Informe y base de datos la caracterización de los colaboradores por prestación de servicios (Persona natural "/>
    <s v="Entregar la base de datos del personal contratista que trabaja en el Hospital Militar "/>
  </r>
</pivotCacheRecords>
</file>

<file path=xl/pivotCache/pivotCacheRecords5.xml><?xml version="1.0" encoding="utf-8"?>
<pivotCacheRecords xmlns="http://schemas.openxmlformats.org/spreadsheetml/2006/main" xmlns:r="http://schemas.openxmlformats.org/officeDocument/2006/relationships" count="12">
  <r>
    <s v="2.1 Fortalecer la relación docencia-servicio "/>
    <x v="0"/>
    <x v="0"/>
    <s v="Analizar la capacidad instalada de acuerdo a la disponibilidad de infraestructura, talento humano, recursos tecnológicos, equipos biomédicos y comportamiento de la de demanda para generar recomendaciones  para la adecuada  prestación de servicios de prácticas formativas"/>
    <s v="Anual"/>
    <s v="Diciembre"/>
    <n v="1"/>
    <s v="Hacia Arriba"/>
    <s v="Unidad"/>
    <x v="0"/>
    <s v="N/A"/>
    <s v="N/A"/>
    <s v="Informe de resultados del análisis de capacidad instalada en la formación y docencia de servicios prácticas acádemicas"/>
    <s v="Se cambia la periodicidad y mes de entrega de la actividad"/>
  </r>
  <r>
    <s v="2.1 Fortalecer la relación docencia-servicio "/>
    <x v="0"/>
    <x v="0"/>
    <s v="Identificar las necesidades institucionales para inversión de los recursos de Ley de Residentes"/>
    <s v="Semestral"/>
    <s v="Marzo-Septiembre"/>
    <n v="1"/>
    <s v="Hacia Arriba"/>
    <s v="Unidad"/>
    <x v="0"/>
    <s v="N/A"/>
    <s v="N/A"/>
    <s v="Plan de inversión para la ejecución de los recursos de Ley de Residentes"/>
    <s v="Se mantiene actividad"/>
  </r>
  <r>
    <s v="2.1 Fortalecer la relación docencia-servicio "/>
    <x v="1"/>
    <x v="1"/>
    <s v="Porcentaje de Recursos gestionados de ley de residentes"/>
    <s v="Semestral"/>
    <s v="Junio-Diciembre"/>
    <s v="≥ 90%"/>
    <s v="Hacia Arriba"/>
    <s v="Porcentaje"/>
    <x v="0"/>
    <s v="Recursos Gestionados de los convenios docencia servicio"/>
    <s v="Total de recursos facturados de los convenios docencia servicio"/>
    <s v="(Recursos Gestionados de los convenios docencia servicio_x000a_ / Total de recursos facturados de los convenios docencia servicio)*100"/>
    <s v="Se mantiene indicador"/>
  </r>
  <r>
    <s v="2.2 Generar conocimiento por medio investigación e innovación"/>
    <x v="1"/>
    <x v="1"/>
    <s v="Número de productos de investigación aprobados en las diferentes líneas de investigación"/>
    <s v="Anual"/>
    <s v="Diciembre"/>
    <s v="≥ 100"/>
    <s v="Hacia Arriba"/>
    <s v="Número"/>
    <x v="1"/>
    <s v="N/A"/>
    <s v="N/A"/>
    <s v="Número de proyectos de investigación aprobados"/>
    <s v="Se mantiene indicador, se aclara que son productos de investigación (Proyectos de investigación, Aplicaciones, pósteres documentados y presentados en eventos  académicos, proyectos de contenidos multimedia; obras literarias; innovaciones documentadas  y efectivas) "/>
  </r>
  <r>
    <s v="2.2 Generar conocimiento por medio investigación e innovación"/>
    <x v="1"/>
    <x v="1"/>
    <s v="Mantener el número de grupos de investigación "/>
    <s v="Anual"/>
    <s v="Diciembre"/>
    <s v="≥ 17"/>
    <s v="Hacia Arriba"/>
    <s v="Número"/>
    <x v="1"/>
    <s v="N/A"/>
    <s v="N/A"/>
    <s v="Número de grupos de investigación "/>
    <s v="Se mantiene indicador"/>
  </r>
  <r>
    <s v="2.2 Generar conocimiento por medio investigación e innovación"/>
    <x v="1"/>
    <x v="1"/>
    <s v="Número de artículos científicos publicados en revistas indexadas "/>
    <s v="Anual"/>
    <s v="Diciembre"/>
    <s v="≥ 100"/>
    <s v="Hacia Arriba"/>
    <s v="Número"/>
    <x v="1"/>
    <s v="N/A"/>
    <s v="N/A"/>
    <s v="Número de artículos científicos publicados en revistas indexadas "/>
    <s v="Se mantiene la meta con respecto 2024"/>
  </r>
  <r>
    <s v="2.2 Generar conocimiento por medio investigación e innovación"/>
    <x v="1"/>
    <x v="1"/>
    <s v="Número cursos de capacitación en  educación basada en Simulación en salud "/>
    <s v="Anual"/>
    <s v="Diciembre"/>
    <n v="3"/>
    <s v="No Aplica"/>
    <s v="Número"/>
    <x v="1"/>
    <s v="N/A"/>
    <s v="N/A"/>
    <s v="Número de cursos nuevos de capacitación en educación basada en Simulación en salud "/>
    <s v="Se incluye indicador"/>
  </r>
  <r>
    <s v="2.2 Generar conocimiento por medio investigación e innovación"/>
    <x v="1"/>
    <x v="1"/>
    <s v="Número de personas capacitadas en los cursos de simulacion para la educacion  en salud "/>
    <s v="Anual"/>
    <s v="Diciembre"/>
    <s v="≥ 300"/>
    <s v="No Aplica"/>
    <s v="Personas"/>
    <x v="1"/>
    <s v="N/A"/>
    <s v="N/A"/>
    <s v="Número de personas capacitadas en los cursos de simulacion para la educacion  en salud "/>
    <s v="Se incluye indicador, la meta del indicador esta definida para la cantidad total de personas a capacitar en todos los cursos de somulación"/>
  </r>
  <r>
    <s v="2.2 Generar conocimiento por medio investigación e innovación"/>
    <x v="1"/>
    <x v="1"/>
    <s v="Número de proyectos formulados desde la UNIC que involucre procesos de Innovación "/>
    <s v="Anual"/>
    <s v="Diciembre"/>
    <n v="1"/>
    <s v="No Aplica"/>
    <s v="Número"/>
    <x v="1"/>
    <s v="N/A"/>
    <s v="N/A"/>
    <s v="Número de proyecto formulado desde la UNIC que involucre procesos de Innovación"/>
    <s v="Se incluye indicador"/>
  </r>
  <r>
    <s v="2.3 Desarrollar actividades de educación continua y formación en salud"/>
    <x v="1"/>
    <x v="1"/>
    <s v="Desarrollar eventos académicos para el talento humano en salud"/>
    <s v="Anual"/>
    <s v="Diciembre"/>
    <s v="≥ 5"/>
    <s v="Hacia Arriba"/>
    <s v="Número"/>
    <x v="0"/>
    <s v="N/A"/>
    <s v="N/A"/>
    <s v="Número de eventos académicos para el talento humano en salud desarrollados"/>
    <s v="Se mantiene indicador"/>
  </r>
  <r>
    <s v="2.3 Desarrollar actividades de educación continua y formación en salud"/>
    <x v="1"/>
    <x v="1"/>
    <s v="Porcentaje de Vinculación Laboral de los egresados de la ESAE"/>
    <s v="Semestral"/>
    <s v="Junio-Diciembre"/>
    <s v="≥ 80%"/>
    <s v="Hacia Arriba"/>
    <s v="Porcentaje"/>
    <x v="0"/>
    <s v="Número de egresados con vinculación laboral por cohorte"/>
    <s v="Total de egresados por cohorte"/>
    <s v="(Número de egresados con vinculación laboral por cohorte / Total de egresados por cohorte)*100"/>
    <s v="Se mantiene indicador"/>
  </r>
  <r>
    <s v="2.3 Desarrollar actividades de educación continua y formación en salud"/>
    <x v="1"/>
    <x v="1"/>
    <s v="Porcentaje de Retención de Estudiantes de la ESAE"/>
    <s v="Trimestral"/>
    <s v="Marzo-Junio-Septiembre-Diciembre"/>
    <s v="≥ 95%"/>
    <s v="Hacia Arriba"/>
    <s v="Porcentaje"/>
    <x v="0"/>
    <s v="Número total de estudiantes retenidos"/>
    <s v="Número Total de estudiantes matriculados"/>
    <s v="(Número total de estudiantes retenidos/ Número Total de estudiantes matriculados)*100"/>
    <s v="Se mantiene indicador"/>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
  <r>
    <s v="4.1 Garantizar la estabilidad financiera "/>
    <x v="0"/>
    <s v="EA.06. Responsabilidad Social"/>
    <s v="PA. Gestión Financiera"/>
    <x v="0"/>
    <x v="0"/>
    <s v="Porcentaje de Utilidad Bruta"/>
    <s v="Trimestral"/>
    <s v="Marzo, Junio, Septiembre y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s v="≥12%"/>
    <s v="Hacia Arriba"/>
    <s v="Porcentaje"/>
    <x v="0"/>
    <s v="Valor venta de servicios"/>
    <s v="Valor costo de ventas"/>
    <s v="((Valor venta de servicios-Valor costo de ventas) / Valor venta de servicios)*100"/>
  </r>
  <r>
    <s v="4.2 Lograr eficiencia financiera"/>
    <x v="0"/>
    <s v="EA.06. Responsabilidad Social"/>
    <s v="PA. Gestión Financiera"/>
    <x v="1"/>
    <x v="1"/>
    <s v="Analizar el comportamiento de los resultados financieros de la entidad "/>
    <s v="Trimestral"/>
    <s v="Marzo-Junio-Septiembre-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n v="1"/>
    <s v="Hacia Arriba"/>
    <s v="Unidad"/>
    <x v="0"/>
    <s v="N/A"/>
    <s v="N/A"/>
    <s v="Informe de resultados financieros "/>
  </r>
  <r>
    <s v="4.2 Lograr eficiencia financiera"/>
    <x v="0"/>
    <s v="EA.06. Responsabilidad Social"/>
    <s v="PA. Gestión Financiera"/>
    <x v="0"/>
    <x v="0"/>
    <s v="Variación de costos fij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2%"/>
    <s v="Hacia Abajo"/>
    <s v="Porcentaje"/>
    <x v="0"/>
    <s v="(Valor costos fijos periodo actual-Valor costos fijos mismo periodo año anterior)"/>
    <s v="Valor costos fijos mismo periodo año anterior"/>
    <s v="((Valor costos fijos periodo actual-Valor costos fijos mismo periodo año anterior)/Valor costos fijos mismo periodo año anterior)*100"/>
  </r>
  <r>
    <s v="4.2 Lograr eficiencia financiera"/>
    <x v="0"/>
    <s v="EA.06. Responsabilidad Social"/>
    <s v="PA. Gestión Financiera"/>
    <x v="0"/>
    <x v="0"/>
    <s v="Variación Costos Variables con respecto a las venta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4%"/>
    <s v="Hacia Abajo"/>
    <s v="Porcentaje"/>
    <x v="0"/>
    <s v="Variación del valor costos variables"/>
    <s v="Variación valor ventas"/>
    <s v="(Variación del valor costos variables - Variación valor ventas)*100"/>
  </r>
  <r>
    <s v="4.2 Lograr eficiencia financiera"/>
    <x v="0"/>
    <s v="EA.06. Responsabilidad Social"/>
    <s v="PA. Gestión Financiera"/>
    <x v="0"/>
    <x v="0"/>
    <s v="Incidencia Costos Administrativ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2%"/>
    <s v="Hacia Abajo"/>
    <s v="Porcentaje"/>
    <x v="0"/>
    <s v="Costos Administrativos"/>
    <s v="Valor ventas periodo actual"/>
    <s v="(Costos Administrativos / Valor ventas periodo actual)*100"/>
  </r>
  <r>
    <s v="4.2 Lograr eficiencia financiera"/>
    <x v="0"/>
    <s v="EA.06. Responsabilidad Social"/>
    <s v="PA. Gestión Financiera"/>
    <x v="0"/>
    <x v="0"/>
    <s v="Ejecución Presupuestal Funcionamiento (Compromisos)"/>
    <s v="Mensual"/>
    <s v="Enero a Diciembre"/>
    <s v="Las metas serán reportadas conforme a la aprobación emitida por el Gobierno Nacional durante el primer trimestre de la vigencia 2026"/>
    <s v="Hacia Arriba"/>
    <s v="Porcentaje"/>
    <x v="0"/>
    <s v="Valor presupuesto comprometido Gastos de Funcionamiento"/>
    <s v="Valor asignación presupuestal Gastos de Funcionamiento"/>
    <s v="(Valor presupuesto comprometido Gastos de Funcionamiento / Valor asignación presupuestal Gastos de Funcionamiento)*100"/>
  </r>
  <r>
    <s v="4.2 Lograr eficiencia financiera"/>
    <x v="0"/>
    <s v="EA.06. Responsabilidad Social"/>
    <s v="PA. Gestión Financiera"/>
    <x v="0"/>
    <x v="0"/>
    <s v="Ejecución Presupuestal Funcionamiento (Obligaciones)"/>
    <s v="Mensual"/>
    <s v="Enero a Diciembre"/>
    <s v="Las metas serán reportadas conforme a la aprobación emitida por el Gobierno Nacional durante el primer trimestre de la vigencia 2026"/>
    <s v="Hacia Arriba"/>
    <s v="Porcentaje"/>
    <x v="0"/>
    <s v="Valor presupuesto obligado Gastos de Funcionamiento"/>
    <s v="Valor asignación presupuestal Gastos de Funcionamiento"/>
    <s v="(Valor presupuesto obligado Gastos de Funcionamiento / Valor asignación presupuestal Gastos de Funcionamiento)*100"/>
  </r>
  <r>
    <s v="4.2 Lograr eficiencia financiera"/>
    <x v="0"/>
    <s v="EA.06. Responsabilidad Social"/>
    <s v="PA. Gestión Financiera"/>
    <x v="0"/>
    <x v="0"/>
    <s v="Ejecución Presupuestal Inversión (Compromisos)"/>
    <s v="Mensual"/>
    <s v="Enero a Diciembre"/>
    <s v="Las metas serán reportadas conforme a la aprobación emitida por el Gobierno Nacional durante el primer trimestre de la vigencia 2026"/>
    <s v="Hacia Arriba"/>
    <s v="Porcentaje"/>
    <x v="1"/>
    <s v="Valor presupuesto comprometido Gastos de Inversión"/>
    <s v="Valor asignación presupuestal Gastos de Inversión"/>
    <s v="(Valor presupuesto comprometido Gastos de Inversión / Valor asignación presupuestal Gastos de Inversión)*100"/>
  </r>
  <r>
    <s v="4.2 Lograr eficiencia financiera"/>
    <x v="0"/>
    <s v="EA.06. Responsabilidad Social"/>
    <s v="PA. Gestión Financiera"/>
    <x v="0"/>
    <x v="0"/>
    <s v="Ejecución Presupuestal Inversión (Obligaciones)"/>
    <s v="Mensual"/>
    <s v="Enero a Diciembre"/>
    <s v="Las metas serán reportadas conforme a la aprobación emitida por el Gobierno Nacional durante el primer trimestre de la vigencia 2026"/>
    <s v="Hacia Arriba"/>
    <s v="Porcentaje"/>
    <x v="1"/>
    <s v="Valor presupuesto obligado Gastos de Inversión"/>
    <s v="Valor asignación presupuestal Gastos de Inversión"/>
    <s v="(Valor presupuesto obligado Gastos de Inversión / Valor asignación presupuestal Gastos de Inversión)*100"/>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
  <r>
    <s v="2.1 Fortalecer la relación docencia-servicio "/>
    <x v="0"/>
    <s v="EA.07. Proceso de Transformación Cultural Permanente"/>
    <s v="PM. Gestión del Conocimiento"/>
    <x v="0"/>
    <x v="0"/>
    <s v="Analizar la capacidad instalada de acuerdo a la disponibilidad de infraestructura, talento humano, recursos tecnológicos, equipos biomédicos y comportamiento de la de demanda para generar recomendaciones  para la adecuada  prestación de servicios de prácticas formativas"/>
    <s v="Anual"/>
    <s v="Diciembre"/>
    <n v="1"/>
    <s v="Hacia Arriba"/>
    <s v="Unidad"/>
    <x v="0"/>
    <s v="N/A"/>
    <s v="N/A"/>
    <s v="Informe de resultados del análisis de capacidad instalada en la formación y docencia de servicios prácticas acádemicas"/>
  </r>
  <r>
    <s v="2.1 Fortalecer la relación docencia-servicio "/>
    <x v="0"/>
    <s v="EA.07. Proceso de Transformación Cultural Permanente"/>
    <s v="PM. Gestión del Conocimiento"/>
    <x v="0"/>
    <x v="0"/>
    <s v="Identificar las necesidades institucionales para inversión de los recursos de Ley de Residentes"/>
    <s v="Semestral"/>
    <s v="Marzo-Septiembre"/>
    <n v="1"/>
    <s v="Hacia Arriba"/>
    <s v="Unidad"/>
    <x v="0"/>
    <s v="N/A"/>
    <s v="N/A"/>
    <s v="Plan de inversión para la ejecución de los recursos de Ley de Residentes"/>
  </r>
  <r>
    <s v="2.1 Fortalecer la relación docencia-servicio "/>
    <x v="0"/>
    <s v="EA.07. Proceso de Transformación Cultural Permanente"/>
    <s v="PM. Gestión del Conocimiento"/>
    <x v="1"/>
    <x v="1"/>
    <s v="Porcentaje de Recursos gestionados de ley de residentes"/>
    <s v="Semestral"/>
    <s v="Junio-Diciembre"/>
    <s v="≥ 95%"/>
    <s v="Hacia Arriba"/>
    <s v="Porcentaje"/>
    <x v="0"/>
    <s v="Recursos Gestionados de los convenios docencia servicio"/>
    <s v="Total de recursos facturados de los convenios docencia servicio"/>
    <s v="(Recursos Gestionados de los convenios docencia servicio_x000a_ / Total de recursos facturados de los convenios docencia servicio)*100"/>
  </r>
  <r>
    <s v="2.1 Fortalecer la relación docencia-servicio "/>
    <x v="0"/>
    <s v="EA.07. Proceso de Transformación Cultural Permanente"/>
    <s v="PM. Gestión del Conocimiento"/>
    <x v="1"/>
    <x v="1"/>
    <s v="Convenios Docencia_x000a_Servicio en ejecución"/>
    <s v="Semestral"/>
    <s v="Junio-Diciembre"/>
    <s v="≥ 90%"/>
    <s v="Hacia Arriba"/>
    <s v="Porcentaje"/>
    <x v="0"/>
    <s v="Número de convenios Docencia Servicio activos"/>
    <s v="Número de Convenios Vigentes"/>
    <s v="(Número de Convenios_x000a_Docencia Servicio_x000a_activos/ Número de_x000a_convenios vigentes)_x000a_* 100"/>
  </r>
  <r>
    <s v="2.1 Fortalecer la relación docencia-servicio "/>
    <x v="0"/>
    <s v="EA.07. Proceso de Transformación Cultural Permanente"/>
    <s v="PM. Gestión del Conocimiento"/>
    <x v="1"/>
    <x v="1"/>
    <s v="Satisfacción del Escenario_x000a_de Práctica"/>
    <s v="Anual"/>
    <s v="Diciembre"/>
    <s v="≥ 4,8"/>
    <s v="Hacia Arriba"/>
    <s v="Número"/>
    <x v="0"/>
    <s v="Calificación promedio_x000a_global del HOMIL como_x000a_escenario de práctica"/>
    <s v="Calificación global_x000a_promedio esperada del HOMIL como escenario de_x000a_práctica"/>
    <s v="Sumatoria de los resultados de  satisfacción del Escenario de Práctica en los comités docencia servicio/ Número total de estudiantes que calificaron el escenario de práctica en los comités docencia servicio del periodo _x000a_"/>
  </r>
  <r>
    <s v="2.1 Fortalecer la relación docencia-servicio "/>
    <x v="0"/>
    <s v="EA.07. Proceso de Transformación Cultural Permanente"/>
    <s v="PM. Gestión del Conocimiento"/>
    <x v="1"/>
    <x v="1"/>
    <s v="Porcentaje de criterios cumplidos como Hospital Universitario"/>
    <s v="Semestral"/>
    <s v="Junio-Diciembre"/>
    <s v="≥ 50%"/>
    <s v="Hacia Arriba"/>
    <s v="Porcentaje"/>
    <x v="0"/>
    <s v="Número de criterios_x000a_cumplidos de los_x000a_requisitos de postulación Hospital_x000a_Universitario"/>
    <s v="Número total de criterios de_x000a_de postulación Hospital Universitario"/>
    <s v="(Número de criterios_x000a_cumplidos de los_x000a_requisitos de postulación Hospital_x000a_Universitario / Número total de criterios de postulación Hospital Universitario)*100"/>
  </r>
  <r>
    <s v="2.2 Generar conocimiento por medio investigación e innovación"/>
    <x v="0"/>
    <s v="EA.07. Proceso de Transformación Cultural Permanente"/>
    <s v="PM. Gestión del Conocimiento"/>
    <x v="1"/>
    <x v="1"/>
    <s v="Número de productos de Investigación resultado de actividades de apropiacion social del conocimiento_x000a__x000a_Nota: Proyectos- Reporte de casos y Poster  a los que se les da Aval institucional durante la vigencia- Ponencias magistrales en eventos académicos relacionadas con socialización de resultados de investigación- Libros capitulos de libros en los que son autores los especialistas del HOMIL"/>
    <s v="Anual"/>
    <s v="Diciembre"/>
    <s v="≥ 100"/>
    <s v="Hacia Arriba"/>
    <s v="Número"/>
    <x v="1"/>
    <s v="N/A"/>
    <s v="N/A"/>
    <s v="Número de productos de investigación aprobados"/>
  </r>
  <r>
    <s v="2.2 Generar conocimiento por medio investigación e innovación"/>
    <x v="0"/>
    <s v="EA.07. Proceso de Transformación Cultural Permanente"/>
    <s v="PM. Gestión del Conocimiento"/>
    <x v="1"/>
    <x v="1"/>
    <s v="Mantener el número de grupos de investigación "/>
    <s v="Anual"/>
    <s v="Diciembre"/>
    <s v="≥ 17"/>
    <s v="Hacia Arriba"/>
    <s v="Número"/>
    <x v="1"/>
    <s v="N/A"/>
    <s v="N/A"/>
    <s v="Número de grupos de investigación "/>
  </r>
  <r>
    <s v="2.2 Generar conocimiento por medio investigación e innovación"/>
    <x v="0"/>
    <s v="EA.07. Proceso de Transformación Cultural Permanente"/>
    <s v="PM. Gestión del Conocimiento"/>
    <x v="1"/>
    <x v="1"/>
    <s v="Número de artículos científicos publicados en revistas indexadas "/>
    <s v="Anual"/>
    <s v="Diciembre"/>
    <s v="≥ 110"/>
    <s v="Hacia Arriba"/>
    <s v="Número"/>
    <x v="1"/>
    <s v="N/A"/>
    <s v="N/A"/>
    <s v="Número de artículos científicos publicados en revistas indexadas "/>
  </r>
  <r>
    <s v="2.2 Generar conocimiento por medio investigación e innovación"/>
    <x v="0"/>
    <s v="EA.07. Proceso de Transformación Cultural Permanente"/>
    <s v="PM. Gestión del Conocimiento"/>
    <x v="1"/>
    <x v="1"/>
    <s v="Número cursos de capacitación en  educación basada en Simulación en salud "/>
    <s v="Anual"/>
    <s v="Diciembre"/>
    <s v="≥ 5"/>
    <s v="No Aplica"/>
    <s v="Número"/>
    <x v="1"/>
    <s v="N/A"/>
    <s v="N/A"/>
    <s v="Número de cursos nuevos de capacitación en educación basada en Simulación en salud "/>
  </r>
  <r>
    <s v="2.2 Generar conocimiento por medio investigación e innovación"/>
    <x v="0"/>
    <s v="EA.07. Proceso de Transformación Cultural Permanente"/>
    <s v="PM. Gestión del Conocimiento"/>
    <x v="1"/>
    <x v="1"/>
    <s v="Número de personas capacitadas en los cursos de simulacion para la educacion  en salud "/>
    <s v="Anual"/>
    <s v="Diciembre"/>
    <s v="≥ 500"/>
    <s v="No Aplica"/>
    <s v="Personas"/>
    <x v="1"/>
    <s v="N/A"/>
    <s v="N/A"/>
    <s v="Número de personas capacitadas en los cursos de simulacion para la educacion  en salud "/>
  </r>
  <r>
    <s v="2.2 Generar conocimiento por medio investigación e innovación"/>
    <x v="0"/>
    <s v="EA.07. Proceso de Transformación Cultural Permanente"/>
    <s v="PM. Gestión del Conocimiento"/>
    <x v="1"/>
    <x v="1"/>
    <s v="Número de asesorias Epidemiológicas"/>
    <s v="Trimestral"/>
    <s v="Marzo-Junio-Septiembre-Diciembre"/>
    <s v="≥ 60"/>
    <s v="Hacia Arriba"/>
    <s v="Número"/>
    <x v="1"/>
    <s v="N/A"/>
    <s v="N/A"/>
    <s v="Número de asesorias prestadas por los Epidemiólogos"/>
  </r>
  <r>
    <s v="2.2 Generar conocimiento por medio investigación e innovación"/>
    <x v="0"/>
    <s v="EA.07. Proceso de Transformación Cultural Permanente"/>
    <s v="PM. Gestión del Conocimiento"/>
    <x v="1"/>
    <x v="1"/>
    <s v="Satisfacción de los investigadores con la gestión de Investigación de la UNIC"/>
    <s v="Semestral"/>
    <s v="Junio-Diciembre"/>
    <s v="≥ 4,7"/>
    <s v="Hacia Arriba"/>
    <s v="Numero"/>
    <x v="1"/>
    <s v="N/A"/>
    <s v="N/A"/>
    <s v="Califación promedio semestral  en respuesta a la encuesta de satisfaccipón"/>
  </r>
  <r>
    <s v="2.2 Generar conocimiento por medio investigación e innovación"/>
    <x v="0"/>
    <s v="EA.07. Proceso de Transformación Cultural Permanente"/>
    <s v="PM. Gestión del Conocimiento"/>
    <x v="1"/>
    <x v="1"/>
    <s v="Número de Investigadores activos con curso vigente de BPC"/>
    <s v="Anual"/>
    <s v="Diciembre"/>
    <s v="≥85"/>
    <s v="Hacia Arriba"/>
    <s v="Porcentaje"/>
    <x v="1"/>
    <s v="Numero de investigadores  que aprobaron el curso de BPC"/>
    <s v="Número total de investigadores inscritos en el curso BPC por cada año: registrados en el CEI"/>
    <s v="Numero de investigadores  que aprobaron el curso de BPC /Número total de investigadores inscritos en el curso BPC por cada año: registrados en el CEI *100"/>
  </r>
  <r>
    <s v="2.3 Desarrollar actividades de educación continua y formación en salud"/>
    <x v="0"/>
    <s v="EA.07. Proceso de Transformación Cultural Permanente"/>
    <s v="PM. Gestión del Conocimiento"/>
    <x v="1"/>
    <x v="1"/>
    <s v="Desarrollar eventos académicos para el talento humano en salud"/>
    <s v="Anual"/>
    <s v="Diciembre"/>
    <s v="≥ 10"/>
    <s v="Hacia Arriba"/>
    <s v="Número"/>
    <x v="0"/>
    <s v="N/A"/>
    <s v="N/A"/>
    <s v="Número de eventos académicos para el talento humano en salud desarrollados"/>
  </r>
  <r>
    <s v="2.3 Desarrollar actividades de educación continua y formación en salud"/>
    <x v="0"/>
    <s v="EA.07. Proceso de Transformación Cultural Permanente"/>
    <s v="PM. Gestión del Conocimiento"/>
    <x v="1"/>
    <x v="1"/>
    <s v="Porcentaje de Vinculación Laboral de los egresados de la ESAE"/>
    <s v="Semestral"/>
    <s v="Junio-Diciembre"/>
    <s v="≥ 85%"/>
    <s v="Hacia Arriba"/>
    <s v="Porcentaje"/>
    <x v="0"/>
    <s v="Número de egresados con vinculación laboral por cohorte"/>
    <s v="Total de egresados por cohorte"/>
    <s v="(Número de egresados con vinculación laboral por cohorte / Total de egresados por cohorte)*100"/>
  </r>
  <r>
    <s v="2.3 Desarrollar actividades de educación continua y formación en salud"/>
    <x v="0"/>
    <s v="EA.07. Proceso de Transformación Cultural Permanente"/>
    <s v="PM. Gestión del Conocimiento"/>
    <x v="1"/>
    <x v="1"/>
    <s v="Porcentaje de Retención de Estudiantes de la ESAE"/>
    <s v="Trimestral"/>
    <s v="Marzo-Junio-Septiembre-Diciembre"/>
    <s v="≥ 95%"/>
    <s v="Hacia Arriba"/>
    <s v="Porcentaje"/>
    <x v="0"/>
    <s v="Número total de estudiantes retenidos"/>
    <s v="Número Total de estudiantes matriculados"/>
    <s v="(Número total de estudiantes retenidos/ Número Total de estudiantes matriculados)*100"/>
  </r>
</pivotCacheRecords>
</file>

<file path=xl/pivotCache/pivotCacheRecords8.xml><?xml version="1.0" encoding="utf-8"?>
<pivotCacheRecords xmlns="http://schemas.openxmlformats.org/spreadsheetml/2006/main" xmlns:r="http://schemas.openxmlformats.org/officeDocument/2006/relationships" count="36">
  <r>
    <x v="0"/>
    <s v="EA.07. Proceso de Transformación Cultural Permanente"/>
    <s v="PEV. Evaluación, mejoramiento y seguimiento"/>
    <s v="X"/>
    <m/>
    <s v="Porcentaje de ejecución del Plan Anual de Auditorias"/>
    <s v="Semestral"/>
    <s v="Junio-Diciembre"/>
    <n v="1"/>
    <s v="Hacia Arriba"/>
    <s v="Porcentaje"/>
    <x v="0"/>
    <s v="Número de actividades ejecutadas del Plan Anual de Auditorias"/>
    <s v="Número de actividaes programadas del Plan Anual de Auditorias"/>
    <s v="(Número de actividades ejecutadas del Plan Anual de Auditorias / Número de actividaes programadas del Plan Anual de Auditorias)*100 "/>
  </r>
  <r>
    <x v="0"/>
    <s v="EA.07. Proceso de Transformación Cultural Permanente"/>
    <s v="PE. Planeación"/>
    <s v="X"/>
    <m/>
    <s v="Porcentaje alcanzado certificación de buenas práticas de gobierno corporativo"/>
    <s v="Anual"/>
    <s v="Diciembre"/>
    <s v="≥ 70%"/>
    <s v="Hacia Arriba"/>
    <s v="Porcentaje"/>
    <x v="1"/>
    <s v="Porcentaje alcanzado módulo Composición, Estructura y Competencia  de los Órganos de Gobierno"/>
    <s v="Porcentaje Alcanzado módulo Principios"/>
    <s v="((Porcentaje alcanzado módulo Composición, Estructura y Competencia  de los Órganos de Gobierno)*0.5 + (Porcentaje Alcanzado módulo Principios)*0.5))*100"/>
  </r>
  <r>
    <x v="0"/>
    <s v="EA.07. Proceso de Transformación Cultural Permanente"/>
    <s v="PE. Gerencia y Buen Gobierno"/>
    <s v="X"/>
    <m/>
    <s v="Porcentaje de Actualización del Perfil de Riesgo"/>
    <s v="Anual"/>
    <s v="Diciembre"/>
    <s v="≥ 80%"/>
    <s v="Hacia Arriba"/>
    <s v="Porcentaje"/>
    <x v="2"/>
    <s v="Número de Perfiles actualizados en el periodo "/>
    <s v="Número de Perfiles programados"/>
    <s v="(Número Perfiles actualizados en el periodo / Perfiles programados) * 100"/>
  </r>
  <r>
    <x v="0"/>
    <s v="EA.07. Proceso de Transformación Cultural Permanente"/>
    <s v="PE. Gerencia y Buen Gobierno"/>
    <s v="X"/>
    <m/>
    <s v="Porcentaje de colaboradores capacitados en SARLAFT "/>
    <s v="Semestral"/>
    <s v="Junio-Diciembre"/>
    <s v="≥ 90%"/>
    <s v="Hacia Arriba"/>
    <s v="Porcentaje"/>
    <x v="2"/>
    <s v="Número de Colaboradores capacitados"/>
    <s v="Número Total de Colaboradores"/>
    <s v="(Número de Colaboradores capacitados / Número Total de Colaboradores) * 100"/>
  </r>
  <r>
    <x v="0"/>
    <s v="EA.07. Proceso de Transformación Cultural Permanente"/>
    <s v="PE. Planeación"/>
    <s v="X"/>
    <m/>
    <s v="Proporción de materialización de riesgos por proceso"/>
    <s v="Trimestral"/>
    <s v="Marzo-Junio-Septiembre-Diciembre"/>
    <s v="≤ 10%"/>
    <s v="Hacia Abajo"/>
    <s v="Porcentaje"/>
    <x v="1"/>
    <s v="Número de riesgos materializados en el periodo"/>
    <s v="Número total de riesgos"/>
    <s v="(Número de riesgos materializados en el periodo / Número total de riesgos)*100"/>
  </r>
  <r>
    <x v="0"/>
    <s v="EA.07. Proceso de Transformación Cultural Permanente"/>
    <s v="PA. Gestión Jurídica"/>
    <s v="X"/>
    <m/>
    <s v="Porcentaje de Cumplimiento de Número de profesionales de la salud capacitados"/>
    <s v="Trimestral"/>
    <s v="Marzo-Junio-Septiembre-Diciembre"/>
    <s v="100% -_x000a_50 personas capacitadas I Trimestre-_x000a_250 personas capacitadas II Trimestre-_x000a_250 personas capacitadas III Trimestre-_x000a_250 personas capacitadas IV Trimestre-"/>
    <s v="Igual a"/>
    <s v="Porcentaje"/>
    <x v="3"/>
    <s v="Número de personas capacitadas"/>
    <s v="Número de personas a capacitar"/>
    <s v="(Número de personas capacitadas / Número de personas a capacitar)*100"/>
  </r>
  <r>
    <x v="1"/>
    <s v="EA.02. Gestión de la Tecnología "/>
    <s v="PA. Gestión Logística"/>
    <m/>
    <s v="X"/>
    <s v="Analizar la eficiencia en el uso de equipos biomédicos"/>
    <s v="Anual"/>
    <s v="Julio"/>
    <n v="1"/>
    <s v="Hacia Arriba"/>
    <s v="Unidad"/>
    <x v="4"/>
    <s v="N/A"/>
    <s v="N/A"/>
    <s v="Informe de análisis de eficiencia en el uso de equipos biomedicos"/>
  </r>
  <r>
    <x v="1"/>
    <s v="EA.02. Gestión de la Tecnología "/>
    <s v="PA. Gestión Logística"/>
    <s v="X"/>
    <m/>
    <s v="Porcentaje de cumplimiento plan de mantenimiento preventivo de equipos biomédicos"/>
    <s v="Mensual"/>
    <s v="Enero a Diciembre"/>
    <s v="≥ 95%"/>
    <s v="Igual a"/>
    <s v="Porcentaje"/>
    <x v="4"/>
    <s v="Número de mantenimientos preventivos ejecutados de equipos biomédicos"/>
    <s v="Número de mantenimientos preventivos proyectados de equipos biomédicos"/>
    <s v="(Número de mantenimientos preventivos ejecutados de equipos biomédicos / Número de mantenimientos preventivos proyectados de equipos biomédicos)*100"/>
  </r>
  <r>
    <x v="1"/>
    <s v="EA.02. Gestión de la Tecnología "/>
    <s v="PA. Gestión Logística"/>
    <s v="X"/>
    <m/>
    <s v="Porcentaje de calibraciones metrológicas realizadas de equipos biomédicos"/>
    <s v="Mensual"/>
    <s v="Enero a Diciembre"/>
    <n v="1"/>
    <s v="Igual a"/>
    <s v="Porcentaje"/>
    <x v="4"/>
    <s v="Número de equipos biomédicos con calibraciones metrológicas ejecutadas"/>
    <s v=" Número equipos biomédicos proyectados para calibración"/>
    <s v="(Número de equipos biomédicos con calibraciones metrológicas ejecutadas / Número equipos biomédicos proyectados para calibración)*100"/>
  </r>
  <r>
    <x v="1"/>
    <s v="EA.02. Gestión de la Tecnología "/>
    <s v="PA. Gestión Logística"/>
    <s v="X"/>
    <m/>
    <s v="Porcentaje de actualización de hojas de vida de equipos biomédicos "/>
    <s v="Mensual"/>
    <s v="Enero a Diciembre"/>
    <n v="1"/>
    <s v="Igual a"/>
    <s v="Porcentaje"/>
    <x v="4"/>
    <s v="Número de hojas de vida verificadas y actualizadas"/>
    <s v="Numero de hojas de vida (Equipos ingresados en diferentes modalidades+200 hojas de vida equipos ya existentes+actividades de soporte técnico)"/>
    <s v="(Número de hojas de vida verificadas y actualizadas / Numero de hojas de vida (Equipos ingresados en diferentes modalidades+200 hojas de vida equipos ya existentes+actividades de soporte técnico) * 100"/>
  </r>
  <r>
    <x v="1"/>
    <s v="EA.04. Atención Centrada en el Usuario"/>
    <s v="PE. Tecnologías de la información "/>
    <s v="X"/>
    <m/>
    <s v="Optimizar los procesos para disminuir la utilización de papel de acuerdo a los lineamientos internos"/>
    <s v="Semestral"/>
    <s v="Junio - Diciembre"/>
    <s v="100% - Proceso Firma Digital COEX (Junio)_x000a_Proceso Firma de Valores Institucionales (Diciembre)"/>
    <s v="Hacia Arriba"/>
    <s v="Unidad"/>
    <x v="5"/>
    <s v="Número de procesos sistematizados en el periodo"/>
    <s v="Número total de procesos a sistematizar"/>
    <s v="(Número de procesos sistematizados en el periodo / Número total de procesos a sistematizar)*100"/>
  </r>
  <r>
    <x v="0"/>
    <s v="EA.07. Proceso de Transformación Cultural Permanente"/>
    <s v="PA. Gestión de Adquisiciones"/>
    <s v="X"/>
    <m/>
    <s v="Porcentaje de cumplimiento al cronograma de la gestión contractual"/>
    <s v="Mensual"/>
    <s v="Enero a Diciembre"/>
    <s v="≥ 90%"/>
    <s v="Hacia Arriba"/>
    <s v="Porcentaje"/>
    <x v="6"/>
    <s v="Número de procesos publicados programados en el mes"/>
    <s v="Número de procesos programados para publicación mes en el PAA"/>
    <s v="(Número de procesos publicados programados en el mes / Número de procesos programados para publicación mes en el PAA) *100"/>
  </r>
  <r>
    <x v="0"/>
    <s v="EA.07. Proceso de Transformación Cultural Permanente"/>
    <s v="PA. Gestión de Adquisiciones"/>
    <s v="X"/>
    <m/>
    <s v="Promedio de días para la publicación de licitación pública"/>
    <s v="Mensual"/>
    <s v="Enero a Diciembre"/>
    <s v="≤  27 días Hábiles"/>
    <s v="Hacia Abajo"/>
    <s v="Días"/>
    <x v="6"/>
    <s v="Sumatoria de días HABILES transcurridos entre la radicación de  lleno de requisitos  en la UCLYBA y hasta la publicación del proceso"/>
    <s v="Número total de licitaciones publicadas programados para el periodo"/>
    <s v="(Sumatoria de días HABILES transcurridos entre la radicación de  lleno de requisitos en la UCLYBA  y hasta la publicación del proceso / Número total de licitaciones públicadas programados para el periodo)"/>
  </r>
  <r>
    <x v="0"/>
    <s v="EA.07. Proceso de Transformación Cultural Permanente"/>
    <s v="PA. Gestión de Adquisiciones"/>
    <s v="X"/>
    <m/>
    <s v="Promedio de publicación de mínima cuantía"/>
    <s v="Mensual"/>
    <s v="Enero a Diciembre"/>
    <s v="≤  15 días Hábiles"/>
    <s v="Hacia Abajo"/>
    <s v="Días"/>
    <x v="6"/>
    <s v="Sumatoria de días HABILES  transcurridos entre la radicación de  lleno de requisitos  en la UCLYBA y hasta la publicación del proceso"/>
    <s v="Número total de mínimas cuantías publicadas programadas para el periodo"/>
    <s v="(Sumatoria de días HABILES transcurridos entre la radicación de  lleno de requisitos   en la UCLYBA y hasta la publicación del proceso / Número total de mínimas cuantías publicadas programadas para el periodo) "/>
  </r>
  <r>
    <x v="0"/>
    <s v="EA.07. Proceso de Transformación Cultural Permanente"/>
    <s v="PA. Gestión de Adquisiciones"/>
    <s v="X"/>
    <m/>
    <s v="Promedio de publicación de Selección abreviada"/>
    <s v="Mensual"/>
    <s v="Enero a Diciembre"/>
    <s v="≤  24 días Hábiles"/>
    <s v="Hacia Abajo"/>
    <s v="Días"/>
    <x v="6"/>
    <s v="Sumatoria de días HABILES  transcurridos entre la radicación de  lleno de requisitos  en la UCLYBA y hasta la publicación del proceso"/>
    <s v="Número total de Selección abreviada publicadas programadas para el periodo"/>
    <s v="(Sumatoria de días HABILES transcurridos entre la radicación de  lleno de requisitos   en la UCLYBA y hasta la publicación del proceso / Número total de Selección abreviada publicadas programadas para el periodo)"/>
  </r>
  <r>
    <x v="0"/>
    <s v="EA.07. Proceso de Transformación Cultural Permanente"/>
    <s v="PA. Gestión de Adquisiciones"/>
    <s v="X"/>
    <m/>
    <s v="Promedio de publicación de contratación directa"/>
    <s v="Mensual"/>
    <s v="Enero a Diciembre"/>
    <s v="≤  15 días Hábiles"/>
    <s v="Hacia Abajo"/>
    <s v="Días"/>
    <x v="6"/>
    <s v="Sumatoria de días HABILES  transcurridos entre la radicación de  lleno de requisitos  en la UCLYBA y hasta la publicación del proceso"/>
    <s v="Número total de contratación directa publicadas programadas para el periodo"/>
    <s v="(Sumatoria de días HABILES transcurridos entre la radicación de  lleno de requisitos   en la UCLYBA y hasta la publicación del proceso / Número total de contratación directa publicadas programadas para el periodo)"/>
  </r>
  <r>
    <x v="0"/>
    <s v="EA.07. Proceso de Transformación Cultural Permanente"/>
    <s v="PA. Gestión de Adquisiciones"/>
    <s v="X"/>
    <m/>
    <s v="Porcentaje de oportunidad en la gestión de liquidación de contratos"/>
    <s v="Mensual"/>
    <s v="Enero a Diciembre"/>
    <n v="1"/>
    <s v="Igual a"/>
    <s v="Porcentaje"/>
    <x v="6"/>
    <s v="Número de contratos liquidados"/>
    <s v="Número de contratos que cumplen requisitos de liquidación"/>
    <s v="(Número de contratos liquidados / Número de contratos que cumplen requisitos de liquidación) *100"/>
  </r>
  <r>
    <x v="1"/>
    <s v="EA.02. Gestión de la Tecnología "/>
    <s v="PE. Tecnologías de la información "/>
    <s v="X"/>
    <m/>
    <s v="Porcentaje de ejecución Plan de Seguridad de la Información"/>
    <s v="Trimestral"/>
    <s v="Marzo-Junio-Septiembre-Diciembre"/>
    <s v="100% -_x000a_5 Actividades - I Trimestre_x000a_3 Actividades - II Trimestre_x000a_3 Actividades - III Trimestre_x000a_4 Actividades - IV Trimestre"/>
    <s v="Igual a"/>
    <s v="Porcentaje"/>
    <x v="5"/>
    <s v="Número de actividades ejecutadas"/>
    <s v="Número de actividades programadas"/>
    <s v="(Número de actividades ejecutadas / Número de actividades programadas) *100"/>
  </r>
  <r>
    <x v="1"/>
    <s v="EA.02. Gestión de la Tecnología "/>
    <s v="PE. Tecnologías de la información "/>
    <s v="X"/>
    <m/>
    <s v="Porcentaje de ejecución de implementación nuevas funcionalidades en el Sistema de Informaciòn Dinàmica Gerencial"/>
    <s v="Anual"/>
    <s v="Junio"/>
    <s v="100% -_x000a_2 funcionales - I Semestre_x000a_2 funcionales - II Semeste"/>
    <s v="Igual a"/>
    <s v="Porcentaje"/>
    <x v="5"/>
    <s v="Número de funcionalidades implementadas"/>
    <s v="Número de funcionalidades programadas"/>
    <s v="(Número de funcionalidades implementadas / Número de funcionalidades programadas) *100"/>
  </r>
  <r>
    <x v="1"/>
    <s v="EA.02. Gestión de la Tecnología "/>
    <s v="PE. Tecnologías de la información "/>
    <s v="X"/>
    <m/>
    <s v="Porcentaje de actualizar la Documentación de la Politica de Gobierno Digital alineandola con la lo emitido en 2023 por el MINTIC"/>
    <s v="Semestral"/>
    <s v="Junio-Diciembre"/>
    <s v="100% -_x000a_5 documentos actualizados - I Semestre_x000a_5 documentos actualizados - II Semeste"/>
    <s v="Igual a"/>
    <s v="Porcentaje"/>
    <x v="5"/>
    <s v="Número de Dominios Documentados"/>
    <s v="Número de Dominios a documentar"/>
    <s v="(Número de Dominios Documentados / Número de Dominios a documentar) *100"/>
  </r>
  <r>
    <x v="1"/>
    <s v="EA.02. Gestión de la Tecnología "/>
    <s v="PM. Atención Ambulatoria"/>
    <s v="X"/>
    <m/>
    <s v="Porcentaje de citas asignadas por medios no presenciales"/>
    <s v="Trimestral"/>
    <s v="Marzo-Junio-Septiembre-Diciembre"/>
    <s v="Marzo = 30%_x000a_Junio = 40%_x000a_Septiembre = 40%_x000a_Diciembre = 50%"/>
    <s v="Hacia Arriba"/>
    <s v="Porcentaje"/>
    <x v="7"/>
    <s v="N/A"/>
    <s v="N/A"/>
    <s v="Porcentaje de citas asignadas por medios no presenciales"/>
  </r>
  <r>
    <x v="0"/>
    <s v="EA.07. Proceso de Transformación Cultural Permanente"/>
    <s v="PA. Gestión Humana"/>
    <s v="X"/>
    <m/>
    <s v="Porcentaje de cumplimiento de personal de CARRERA ADMINISTRATIVAcon evaluaciones de desempeño cerradas"/>
    <s v="Anual"/>
    <s v="Mayo"/>
    <s v="≥ 95%"/>
    <s v="Hacia Arriba"/>
    <s v="Porcentaje"/>
    <x v="8"/>
    <s v="Número total de evaluaciones de desempeño laboral cerradas "/>
    <s v="Número total de servidores en CARRERA ADMINISTRATIVA) * 100"/>
    <s v="(Número total de evaluaciones de desempeño laboral cerradas / Número total de servidores en CARRERA ADMINISTRATIVA) * 100"/>
  </r>
  <r>
    <x v="0"/>
    <s v="EA.07. Proceso de Transformación Cultural Permanente"/>
    <s v="PA. Gestión Humana"/>
    <m/>
    <s v="X"/>
    <s v="Medición de Clima y cultura  organizacional"/>
    <s v="Anual"/>
    <s v="Julio"/>
    <n v="1"/>
    <s v="Igual a"/>
    <s v="Porcentaje"/>
    <x v="9"/>
    <s v="N/A"/>
    <s v="N/A"/>
    <s v="Informe y analisis de resultados de la medición de clima organizacional"/>
  </r>
  <r>
    <x v="0"/>
    <s v="EA.07. Proceso de Transformación Cultural Permanente"/>
    <s v="PA. Gestión Humana"/>
    <s v="X"/>
    <m/>
    <s v="Porcentaje de ejecución del Plan de Bienestar e Incentivos"/>
    <s v="Trimestral"/>
    <s v="Marzo-Junio-Septiembre-Diciembre"/>
    <n v="1"/>
    <s v="Igual a"/>
    <s v="Porcentaje"/>
    <x v="9"/>
    <s v="Número de actividades realizadas en el Plan de Bienestar e Incentivos"/>
    <s v="Número actividades programadas en el Plan de Bienestar e Incentivos"/>
    <s v="(Número de actividades realizadas en el Plan de Bienestar e Incentivos  / Número actividades programadas en el Plan de Bienestar e Incentivos)*100"/>
  </r>
  <r>
    <x v="0"/>
    <s v="EA.07. Proceso de Transformación Cultural Permanente"/>
    <s v="PA. Gestión Humana"/>
    <s v="X"/>
    <m/>
    <s v="Porcentaje de Satisfacción de las actividades del Plan de Bienestar e Incentivos"/>
    <s v="Semestral"/>
    <s v="Junio-Diciembre"/>
    <s v="≥ 90%"/>
    <s v="Hacia Arriba"/>
    <s v="Porcentaje"/>
    <x v="9"/>
    <s v="Número de personas satisfechas en actividades de bienestar"/>
    <s v="Número personas que participan en actividades de bienestar en el periodo"/>
    <s v="(Número de personas satisfechas en actividades de bienestar / Número personas que participan en actividades de bienestar en el periodo)*100"/>
  </r>
  <r>
    <x v="0"/>
    <s v="EA.07. Proceso de Transformación Cultural Permanente"/>
    <s v="PA. Gestión Humana"/>
    <s v="X"/>
    <m/>
    <s v="Cumplimiento del plan de capacitación institucional (Consolidado institucional)"/>
    <s v="Trimestral"/>
    <s v="Marzo-Junio-Septiembre-Diciembre"/>
    <n v="1"/>
    <s v="Igual a"/>
    <s v="Porcentaje"/>
    <x v="9"/>
    <s v="Número de capacitaciones realizadas"/>
    <s v="Número capacitaciones programadas en el Plan de Capacitación"/>
    <s v="(Número de capacitaciones realizadas/ Número capacitaciones programadas en el  Plan de Capacitación) *100"/>
  </r>
  <r>
    <x v="0"/>
    <s v="EA.07. Proceso de Transformación Cultural Permanente"/>
    <s v="PA. Gestión Humana"/>
    <s v="X"/>
    <m/>
    <s v="Porcentaje de Satisfacción de las actividades del Plan de capacitación"/>
    <s v="Semestral"/>
    <s v="Julio"/>
    <n v="0.9"/>
    <s v="Hacia Arriba"/>
    <s v="Porcentaje"/>
    <x v="9"/>
    <s v="Número de personas satisfechas las capacitaciones realizadas"/>
    <s v="Número personas que participan en las capacitaciones"/>
    <s v="(Número de personas satisfechas las capacitaciones realizadas / Número personas que participan en las capacitaciones)*100"/>
  </r>
  <r>
    <x v="0"/>
    <s v="EA.07. Proceso de Transformación Cultural Permanente"/>
    <s v="PA. Gestión Humana"/>
    <s v="X"/>
    <m/>
    <s v="Porcentaje de servidores públicos  con registro de situaciones administrativas en SIGEP"/>
    <s v="Mensual"/>
    <s v="Enero a Diciembre"/>
    <n v="1"/>
    <s v="Hacia Arriba"/>
    <s v="Porcentaje"/>
    <x v="8"/>
    <s v="Número de servidores públicos con registro de situaciones administrativas generados en el periodo en SIGEP"/>
    <s v="Número total de servidores en planta con situaciónes administrativas durante el periodo reportado"/>
    <s v="(Número de servidores públicos con registro de situaciones administrativas generados en el periodo en SIGEP / Número total de servidores en planta con situaciónes administrativas durante el periodo reportado)*100"/>
  </r>
  <r>
    <x v="0"/>
    <s v="EA.07. Proceso de Transformación Cultural Permanente"/>
    <s v="PA. Gestión Humana"/>
    <s v="X"/>
    <m/>
    <s v="Porcentaje de Registro de Servidores Públicos en SIGEP"/>
    <s v="Mensual"/>
    <s v="Enero a Diciembre"/>
    <n v="1"/>
    <s v="Hacia Arriba"/>
    <s v="Porcentaje"/>
    <x v="8"/>
    <s v="Número de Servidores Públicos registrados en SIGEP durante el periodo reportado"/>
    <s v="Número total de Servidores Públicos vinculados en la planta del HOMIL durante el periodo reportado"/>
    <s v="(Número de Servidores Públicos registrados en SIGEP durante el periodo reportado / Número total de Servidores Públicos vinculados en la planta del HOMIL durante el periodo reportado)*100"/>
  </r>
  <r>
    <x v="0"/>
    <s v="EA.07. Proceso de Transformación Cultural Permanente"/>
    <s v="PA. Gestión Humana"/>
    <s v="X"/>
    <m/>
    <s v="Porcentaje de ejecución del Plan Estratégico de Talento Humano "/>
    <s v="Trimestral"/>
    <s v="Marzo-Junio-Septiembre-Diciembre"/>
    <n v="1"/>
    <s v="Igual a"/>
    <s v="Porcentaje"/>
    <x v="8"/>
    <s v="Número de actividades realizadas PETH"/>
    <s v="Número actividades programadas en el PETH"/>
    <s v="(Número de actividades realizadas PETH / Número actividades programadas en el PETH) *100"/>
  </r>
  <r>
    <x v="0"/>
    <s v="EA.07. Proceso de Transformación Cultural Permanente"/>
    <s v="PA. Gestión Humana"/>
    <s v="X"/>
    <m/>
    <s v="Porcentaje de ejecución del plan de SGSST"/>
    <s v="Trimestral"/>
    <s v="Marzo-Junio-Septiembre-Diciembre"/>
    <n v="1"/>
    <s v="Igual a"/>
    <s v="Porcentaje"/>
    <x v="10"/>
    <s v="Número de actividades realizadas en el SGSST"/>
    <s v="Número actividades programadas en el SGSST"/>
    <s v="(Número de actividades realizadas en el SGSST/ Número actividades programadas en el SGSST)*100"/>
  </r>
  <r>
    <x v="0"/>
    <s v="EA.07. Proceso de Transformación Cultural Permanente"/>
    <s v="PE. Comunicaciones y Atención al usuario"/>
    <s v="X"/>
    <m/>
    <s v="Promedio de interacción de publicaciones en redes sociales"/>
    <s v="Semestral "/>
    <s v="Junio-Diciembre"/>
    <s v="≥ 11%"/>
    <s v="Hacia Arriba"/>
    <s v="Unidad"/>
    <x v="11"/>
    <s v="Interacción"/>
    <s v="Alcance"/>
    <s v="(Interacción / Alcance) *100"/>
  </r>
  <r>
    <x v="0"/>
    <s v="EA.07. Proceso de Transformación Cultural Permanente"/>
    <s v="PE. Comunicaciones y Atención al usuario"/>
    <s v="X"/>
    <m/>
    <s v="Posicionamiento de la imagen institucional"/>
    <s v="Semestral "/>
    <s v="Junio - Diciembre"/>
    <s v="≥ 2000"/>
    <s v="Hacia Arriba"/>
    <s v="Porcentaje"/>
    <x v="11"/>
    <s v="N/A"/>
    <s v="N/A"/>
    <s v="Número de veces que es visto un producto, incluyendo las visualizaciones repetidas."/>
  </r>
  <r>
    <x v="0"/>
    <s v="EA.07. Proceso de Transformación Cultural Permanente"/>
    <s v="PE. Comunicaciones y Atención al usuario"/>
    <s v="X"/>
    <m/>
    <s v="Número de publicaciones en medios de comunicación externos (Masivos, Alternativos, entre otros)"/>
    <s v="Trimestral"/>
    <s v="Junio-Septiembre-Diciembre"/>
    <s v="100% -_x000a_6 I Trimestre-_x000a_6 II Trimestre-_x000a_6 III Trimestre-_x000a_6 IV Trimestre"/>
    <s v="Hacia Arriba"/>
    <s v="Unidad"/>
    <x v="11"/>
    <s v="N/A"/>
    <s v="N/A"/>
    <s v="Número de publicaciones en medios de comunicación externos (Masivos, Alternativos, entre otros)"/>
  </r>
  <r>
    <x v="0"/>
    <s v="EA.07. Proceso de Transformación Cultural Permanente"/>
    <s v="PE. Comunicaciones y Atención al usuario"/>
    <s v="X"/>
    <m/>
    <s v="Porcentaje de satisfacción con la comunicación interna"/>
    <s v="Semestral"/>
    <s v="Junio-Diciembre"/>
    <s v="≥ 75%"/>
    <s v="Hacia Arriba"/>
    <s v="Porcentaje"/>
    <x v="11"/>
    <s v="N/A"/>
    <s v="N/A"/>
    <s v="Porcentaje de satisfacción con la comunicación interna"/>
  </r>
  <r>
    <x v="0"/>
    <s v="EA.07. Proceso de Transformación Cultural Permanente"/>
    <s v="PA. Gestión Humana"/>
    <m/>
    <s v="X"/>
    <s v="Actualizar la caracterización de los colaboradores por prestación de servicios (Persona natural y jurídica)"/>
    <s v="Anual"/>
    <s v="Junio"/>
    <n v="1"/>
    <s v="Igual a"/>
    <s v="Porcentaje"/>
    <x v="6"/>
    <s v="N/A"/>
    <s v="N/A"/>
    <s v="Informe y base de datos la caracterización de los colaboradores por prestación de servicios (Persona natural "/>
  </r>
</pivotCacheRecords>
</file>

<file path=xl/pivotCache/pivotCacheRecords9.xml><?xml version="1.0" encoding="utf-8"?>
<pivotCacheRecords xmlns="http://schemas.openxmlformats.org/spreadsheetml/2006/main" xmlns:r="http://schemas.openxmlformats.org/officeDocument/2006/relationships" count="36">
  <r>
    <s v="3.1 Orientar a la excelencia asistencial y administrativa "/>
    <s v="M - Mejor"/>
    <s v="EA.07. Proceso de Transformación Cultural Permanente"/>
    <s v="PEV. Evaluación, mejoramiento y seguimiento"/>
    <x v="0"/>
    <x v="0"/>
    <s v="Porcentaje de ejecución del Plan Anual de Auditorias"/>
    <s v="Semestral"/>
    <s v="Junio-Diciembre"/>
    <n v="1"/>
    <s v="Hacia Arriba"/>
    <s v="Porcentaje"/>
    <s v="Oficina Control Interno"/>
    <s v="Número de actividades ejecutadas del Plan Anual de Auditorias"/>
    <s v="Número de actividaes programadas del Plan Anual de Auditorias"/>
    <s v="(Número de actividades ejecutadas del Plan Anual de Auditorias / Número de actividaes programadas del Plan Anual de Auditorias)*100 "/>
  </r>
  <r>
    <s v="3.1 Orientar a la excelencia asistencial y administrativa "/>
    <s v="M - Mejor"/>
    <s v="EA.07. Proceso de Transformación Cultural Permanente"/>
    <s v="PE. Planeación"/>
    <x v="0"/>
    <x v="0"/>
    <s v="Porcentaje alcanzado certificación de buenas práticas de gobierno corporativo"/>
    <s v="Anual"/>
    <s v="Diciembre"/>
    <s v="≥ 70%"/>
    <s v="Hacia Arriba"/>
    <s v="Porcentaje"/>
    <s v="Oficina Asesora de Planeación"/>
    <s v="Porcentaje alcanzado módulo Composición, Estructura y Competencia  de los Órganos de Gobierno"/>
    <s v="Porcentaje Alcanzado módulo Principios"/>
    <s v="((Porcentaje alcanzado módulo Composición, Estructura y Competencia  de los Órganos de Gobierno)*0.5 + (Porcentaje Alcanzado módulo Principios)*0.5))*100"/>
  </r>
  <r>
    <s v="3.1 Orientar a la excelencia asistencial y administrativa "/>
    <s v="M - Mejor"/>
    <s v="EA.07. Proceso de Transformación Cultural Permanente"/>
    <s v="PE. Gerencia y Buen Gobierno"/>
    <x v="0"/>
    <x v="0"/>
    <s v="Porcentaje de Actualización del Perfil de Riesgo"/>
    <s v="Anual"/>
    <s v="Diciembre"/>
    <s v="≥ 80%"/>
    <s v="Hacia Arriba"/>
    <s v="Porcentaje"/>
    <s v="Oficial de Cumplimiento"/>
    <s v="Número de Perfiles actualizados en el periodo "/>
    <s v="Número de Perfiles programados"/>
    <s v="(Número Perfiles actualizados en el periodo / Perfiles programados) * 100"/>
  </r>
  <r>
    <s v="3.1 Orientar a la excelencia asistencial y administrativa "/>
    <s v="M - Mejor"/>
    <s v="EA.07. Proceso de Transformación Cultural Permanente"/>
    <s v="PE. Gerencia y Buen Gobierno"/>
    <x v="0"/>
    <x v="0"/>
    <s v="Porcentaje de colaboradores capacitados en SARLAFT "/>
    <s v="Semestral"/>
    <s v="Junio-Diciembre"/>
    <s v="≥ 90%"/>
    <s v="Hacia Arriba"/>
    <s v="Porcentaje"/>
    <s v="Oficial de Cumplimiento"/>
    <s v="Número de Colaboradores capacitados"/>
    <s v="Número Total de Colaboradores"/>
    <s v="(Número de Colaboradores capacitados / Número Total de Colaboradores) * 100"/>
  </r>
  <r>
    <s v="3.2 Fortalecer la eficiencia operacional "/>
    <s v="M - Mejor"/>
    <s v="EA.07. Proceso de Transformación Cultural Permanente"/>
    <s v="PE. Planeación"/>
    <x v="0"/>
    <x v="0"/>
    <s v="Proporción de materialización de riesgos por proceso"/>
    <s v="Trimestral"/>
    <s v="Marzo-Junio-Septiembre-Diciembre"/>
    <s v="≤ 10%"/>
    <s v="Hacia Abajo"/>
    <s v="Porcentaje"/>
    <s v="Oficina Asesora de Planeación"/>
    <s v="Número de riesgos materializados en el periodo"/>
    <s v="Número total de riesgos"/>
    <s v="(Número de riesgos materializados en el periodo / Número total de riesgos)*100"/>
  </r>
  <r>
    <s v="3.2 Fortalecer la eficiencia operacional "/>
    <s v="M - Mejor"/>
    <s v="EA.07. Proceso de Transformación Cultural Permanente"/>
    <s v="PA. Gestión Jurídica"/>
    <x v="0"/>
    <x v="0"/>
    <s v="Porcentaje de Cumplimiento de Número de profesionales de la salud capacitados"/>
    <s v="Trimestral"/>
    <s v="Marzo-Junio-Septiembre-Diciembre"/>
    <s v="100% -_x000a_50 personas capacitadas I Trimestre-_x000a_250 personas capacitadas II Trimestre-_x000a_250 personas capacitadas III Trimestre-_x000a_250 personas capacitadas IV Trimestre-"/>
    <s v="Igual a"/>
    <s v="Porcentaje"/>
    <s v="Oficina Asesora Jurídica"/>
    <s v="Número de personas capacitadas"/>
    <s v="Número de personas a capacitar"/>
    <s v="(Número de personas capacitadas / Número de personas a capacitar)*100"/>
  </r>
  <r>
    <s v="3.2 Fortalecer la eficiencia operacional "/>
    <s v="O - Orientador"/>
    <s v="EA.02. Gestión de la Tecnología "/>
    <s v="PA. Gestión Logística"/>
    <x v="1"/>
    <x v="1"/>
    <s v="Analizar la eficiencia en el uso de equipos biomédicos"/>
    <s v="Anual"/>
    <s v="Julio"/>
    <n v="1"/>
    <s v="Hacia Arriba"/>
    <s v="Unidad"/>
    <s v="Área de Equipo Biomédico"/>
    <s v="N/A"/>
    <s v="N/A"/>
    <s v="Informe de análisis de eficiencia en el uso de equipos biomedicos"/>
  </r>
  <r>
    <s v="3.2 Fortalecer la eficiencia operacional "/>
    <s v="O - Orientador"/>
    <s v="EA.02. Gestión de la Tecnología "/>
    <s v="PA. Gestión Logística"/>
    <x v="0"/>
    <x v="0"/>
    <s v="Porcentaje de cumplimiento plan de mantenimiento preventivo de equipos biomédicos"/>
    <s v="Mensual"/>
    <s v="Enero a Diciembre"/>
    <s v="≥ 95%"/>
    <s v="Igual a"/>
    <s v="Porcentaje"/>
    <s v="Área de Equipo Biomédico"/>
    <s v="Número de mantenimientos preventivos ejecutados de equipos biomédicos"/>
    <s v="Número de mantenimientos preventivos proyectados de equipos biomédicos"/>
    <s v="(Número de mantenimientos preventivos ejecutados de equipos biomédicos / Número de mantenimientos preventivos proyectados de equipos biomédicos)*100"/>
  </r>
  <r>
    <s v="3.2 Fortalecer la eficiencia operacional "/>
    <s v="O - Orientador"/>
    <s v="EA.02. Gestión de la Tecnología "/>
    <s v="PA. Gestión Logística"/>
    <x v="0"/>
    <x v="0"/>
    <s v="Porcentaje de calibraciones metrológicas realizadas de equipos biomédicos"/>
    <s v="Mensual"/>
    <s v="Enero a Diciembre"/>
    <n v="1"/>
    <s v="Igual a"/>
    <s v="Porcentaje"/>
    <s v="Área de Equipo Biomédico"/>
    <s v="Número de equipos biomédicos con calibraciones metrológicas ejecutadas"/>
    <s v=" Número equipos biomédicos proyectados para calibración"/>
    <s v="(Número de equipos biomédicos con calibraciones metrológicas ejecutadas / Número equipos biomédicos proyectados para calibración)*100"/>
  </r>
  <r>
    <s v="3.2 Fortalecer la eficiencia operacional "/>
    <s v="O - Orientador"/>
    <s v="EA.02. Gestión de la Tecnología "/>
    <s v="PA. Gestión Logística"/>
    <x v="0"/>
    <x v="0"/>
    <s v="Porcentaje de actualización de hojas de vida de equipos biomédicos "/>
    <s v="Mensual"/>
    <s v="Enero a Diciembre"/>
    <n v="1"/>
    <s v="Igual a"/>
    <s v="Porcentaje"/>
    <s v="Área de Equipo Biomédico"/>
    <s v="Número de hojas de vida verificadas y actualizadas"/>
    <s v="Numero de hojas de vida (Equipos ingresados en diferentes modalidades+200 hojas de vida equipos ya existentes+actividades de soporte técnico)"/>
    <s v="(Número de hojas de vida verificadas y actualizadas / Numero de hojas de vida (Equipos ingresados en diferentes modalidades+200 hojas de vida equipos ya existentes+actividades de soporte técnico) * 100"/>
  </r>
  <r>
    <s v="3.2 Fortalecer la eficiencia operacional "/>
    <s v="O - Orientador"/>
    <s v="EA.04. Atención Centrada en el Usuario"/>
    <s v="PE. Tecnologías de la información "/>
    <x v="0"/>
    <x v="0"/>
    <s v="Optimizar los procesos para disminuir la utilización de papel de acuerdo a los lineamientos internos"/>
    <s v="Semestral"/>
    <s v="Junio - Diciembre"/>
    <s v="100% - Proceso Firma Digital COEX (Junio)_x000a_Proceso Firma de Valores Institucionales (Diciembre)"/>
    <s v="Hacia Arriba"/>
    <s v="Unidad"/>
    <s v="Unidad de Informática"/>
    <s v="Número de procesos sistematizados en el periodo"/>
    <s v="Número total de procesos a sistematizar"/>
    <s v="(Número de procesos sistematizados en el periodo / Número total de procesos a sistematizar)*100"/>
  </r>
  <r>
    <s v="3.3 Consolidar las alianzas estratégicas"/>
    <s v="M - Mejor"/>
    <s v="EA.07. Proceso de Transformación Cultural Permanente"/>
    <s v="PA. Gestión de Adquisiciones"/>
    <x v="0"/>
    <x v="0"/>
    <s v="Porcentaje de cumplimiento al cronograma de la gestión contractual"/>
    <s v="Mensual"/>
    <s v="Enero a Diciembre"/>
    <s v="≥ 90%"/>
    <s v="Hacia Arriba"/>
    <s v="Porcentaje"/>
    <s v="Unidad de Compras, Licitaciones y Bienes Activos"/>
    <s v="Número de procesos publicados programados en el mes"/>
    <s v="Número de procesos programados para publicación mes en el PAA"/>
    <s v="(Número de procesos publicados programados en el mes / Número de procesos programados para publicación mes en el PAA) *100"/>
  </r>
  <r>
    <s v="3.3 Consolidar las alianzas estratégicas"/>
    <s v="M - Mejor"/>
    <s v="EA.07. Proceso de Transformación Cultural Permanente"/>
    <s v="PA. Gestión de Adquisiciones"/>
    <x v="0"/>
    <x v="0"/>
    <s v="Promedio de días para la publicación de licitación pública"/>
    <s v="Mensual"/>
    <s v="Enero a Diciembre"/>
    <s v="≤  27 días Hábiles"/>
    <s v="Hacia Abajo"/>
    <s v="Días"/>
    <s v="Unidad de Compras, Licitaciones y Bienes Activos"/>
    <s v="Sumatoria de días HABILES transcurridos entre la radicación de  lleno de requisitos  en la UCLYBA y hasta la publicación del proceso"/>
    <s v="Número total de licitaciones publicadas programados para el periodo"/>
    <s v="(Sumatoria de días HABILES transcurridos entre la radicación de  lleno de requisitos en la UCLYBA  y hasta la publicación del proceso / Número total de licitaciones públicadas programados para el periodo)"/>
  </r>
  <r>
    <s v="3.3 Consolidar las alianzas estratégicas"/>
    <s v="M - Mejor"/>
    <s v="EA.07. Proceso de Transformación Cultural Permanente"/>
    <s v="PA. Gestión de Adquisiciones"/>
    <x v="0"/>
    <x v="0"/>
    <s v="Promedio de publicación de mínima cuantía"/>
    <s v="Mensual"/>
    <s v="Enero a Diciembre"/>
    <s v="≤  15 días Hábiles"/>
    <s v="Hacia Abajo"/>
    <s v="Días"/>
    <s v="Unidad de Compras, Licitaciones y Bienes Activos"/>
    <s v="Sumatoria de días HABILES  transcurridos entre la radicación de  lleno de requisitos  en la UCLYBA y hasta la publicación del proceso"/>
    <s v="Número total de mínimas cuantías publicadas programadas para el periodo"/>
    <s v="(Sumatoria de días HABILES transcurridos entre la radicación de  lleno de requisitos   en la UCLYBA y hasta la publicación del proceso / Número total de mínimas cuantías publicadas programadas para el periodo) "/>
  </r>
  <r>
    <s v="3.3 Consolidar las alianzas estratégicas"/>
    <s v="M - Mejor"/>
    <s v="EA.07. Proceso de Transformación Cultural Permanente"/>
    <s v="PA. Gestión de Adquisiciones"/>
    <x v="0"/>
    <x v="0"/>
    <s v="Promedio de publicación de Selección abreviada"/>
    <s v="Mensual"/>
    <s v="Enero a Diciembre"/>
    <s v="≤  24 días Hábiles"/>
    <s v="Hacia Abajo"/>
    <s v="Días"/>
    <s v="Unidad de Compras, Licitaciones y Bienes Activos"/>
    <s v="Sumatoria de días HABILES  transcurridos entre la radicación de  lleno de requisitos  en la UCLYBA y hasta la publicación del proceso"/>
    <s v="Número total de Selección abreviada publicadas programadas para el periodo"/>
    <s v="(Sumatoria de días HABILES transcurridos entre la radicación de  lleno de requisitos   en la UCLYBA y hasta la publicación del proceso / Número total de Selección abreviada publicadas programadas para el periodo)"/>
  </r>
  <r>
    <s v="3.3 Consolidar las alianzas estratégicas"/>
    <s v="M - Mejor"/>
    <s v="EA.07. Proceso de Transformación Cultural Permanente"/>
    <s v="PA. Gestión de Adquisiciones"/>
    <x v="0"/>
    <x v="0"/>
    <s v="Promedio de publicación de contratación directa"/>
    <s v="Mensual"/>
    <s v="Enero a Diciembre"/>
    <s v="≤  15 días Hábiles"/>
    <s v="Hacia Abajo"/>
    <s v="Días"/>
    <s v="Unidad de Compras, Licitaciones y Bienes Activos"/>
    <s v="Sumatoria de días HABILES  transcurridos entre la radicación de  lleno de requisitos  en la UCLYBA y hasta la publicación del proceso"/>
    <s v="Número total de contratación directa publicadas programadas para el periodo"/>
    <s v="(Sumatoria de días HABILES transcurridos entre la radicación de  lleno de requisitos   en la UCLYBA y hasta la publicación del proceso / Número total de contratación directa publicadas programadas para el periodo)"/>
  </r>
  <r>
    <s v="3.3 Consolidar las alianzas estratégicas"/>
    <s v="M - Mejor"/>
    <s v="EA.07. Proceso de Transformación Cultural Permanente"/>
    <s v="PA. Gestión de Adquisiciones"/>
    <x v="0"/>
    <x v="0"/>
    <s v="Porcentaje de oportunidad en la gestión de liquidación de contratos"/>
    <s v="Mensual"/>
    <s v="Enero a Diciembre"/>
    <n v="1"/>
    <s v="Igual a"/>
    <s v="Porcentaje"/>
    <s v="Unidad de Compras, Licitaciones y Bienes Activos"/>
    <s v="Número de contratos liquidados"/>
    <s v="Número de contratos que cumplen requisitos de liquidación"/>
    <s v="(Número de contratos liquidados / Número de contratos que cumplen requisitos de liquidación) *100"/>
  </r>
  <r>
    <s v="3.4 Optimizar el uso de tecnologías de la información para la atención al paciente"/>
    <s v="O - Orientador"/>
    <s v="EA.02. Gestión de la Tecnología "/>
    <s v="PE. Tecnologías de la información "/>
    <x v="0"/>
    <x v="0"/>
    <s v="Porcentaje de ejecución Plan de Seguridad de la Información"/>
    <s v="Trimestral"/>
    <s v="Marzo-Junio-Septiembre-Diciembre"/>
    <s v="100% -_x000a_5 Actividades - I Trimestre_x000a_3 Actividades - II Trimestre_x000a_3 Actividades - III Trimestre_x000a_4 Actividades - IV Trimestre"/>
    <s v="Igual a"/>
    <s v="Porcentaje"/>
    <s v="Unidad de Informática"/>
    <s v="Número de actividades ejecutadas"/>
    <s v="Número de actividades programadas"/>
    <s v="(Número de actividades ejecutadas / Número de actividades programadas) *100"/>
  </r>
  <r>
    <s v="3.4 Optimizar el uso de tecnologías de la información para la atención al paciente"/>
    <s v="O - Orientador"/>
    <s v="EA.02. Gestión de la Tecnología "/>
    <s v="PE. Tecnologías de la información "/>
    <x v="0"/>
    <x v="0"/>
    <s v="Porcentaje de ejecución de implementación nuevas funcionalidades en el Sistema de Informaciòn Dinàmica Gerencial"/>
    <s v="Anual"/>
    <s v="Junio"/>
    <s v="100% -_x000a_2 funcionales - I Semestre_x000a_2 funcionales - II Semeste"/>
    <s v="Igual a"/>
    <s v="Porcentaje"/>
    <s v="Unidad de Informática"/>
    <s v="Número de funcionalidades implementadas"/>
    <s v="Número de funcionalidades programadas"/>
    <s v="(Número de funcionalidades implementadas / Número de funcionalidades programadas) *100"/>
  </r>
  <r>
    <s v="3.4 Optimizar el uso de tecnologías de la información para la atención al paciente"/>
    <s v="O - Orientador"/>
    <s v="EA.02. Gestión de la Tecnología "/>
    <s v="PE. Tecnologías de la información "/>
    <x v="0"/>
    <x v="0"/>
    <s v="Porcentaje de actualizar la Documentación de la Politica de Gobierno Digital alineandola con la lo emitido en 2023 por el MINTIC"/>
    <s v="Semestral"/>
    <s v="Junio-Diciembre"/>
    <s v="100% -_x000a_5 documentos actualizados - I Semestre_x000a_5 documentos actualizados - II Semeste"/>
    <s v="Igual a"/>
    <s v="Porcentaje"/>
    <s v="Unidad de Informática"/>
    <s v="Número de Dominios Documentados"/>
    <s v="Número de Dominios a documentar"/>
    <s v="(Número de Dominios Documentados / Número de Dominios a documentar) *100"/>
  </r>
  <r>
    <s v="3.4 Optimizar el uso de tecnologías de la información para la atención al paciente"/>
    <s v="O - Orientador"/>
    <s v="EA.02. Gestión de la Tecnología "/>
    <s v="PM. Atención Ambulatoria"/>
    <x v="0"/>
    <x v="0"/>
    <s v="Porcentaje de citas asignadas por medios no presenciales"/>
    <s v="Trimestral"/>
    <s v="Marzo-Junio-Septiembre-Diciembre"/>
    <s v="Marzo = 30%_x000a_Junio = 40%_x000a_Septiembre = 40%_x000a_Diciembre = 50%"/>
    <s v="Hacia Arriba"/>
    <s v="Porcentaje"/>
    <s v="Unidad de Servicios Ambulatorios"/>
    <s v="N/A"/>
    <s v="N/A"/>
    <s v="Porcentaje de citas asignadas por medios no presenciales"/>
  </r>
  <r>
    <s v="3.5. Afianzar el compromiso, desarrollo y crecimiento institucional"/>
    <s v="M - Mejor"/>
    <s v="EA.07. Proceso de Transformación Cultural Permanente"/>
    <s v="PA. Gestión Humana"/>
    <x v="0"/>
    <x v="0"/>
    <s v="Porcentaje de cumplimiento de personal de CARRERA ADMINISTRATIVAcon evaluaciones de desempeño cerradas"/>
    <s v="Anual"/>
    <s v="Mayo"/>
    <s v="≥ 95%"/>
    <s v="Hacia Arriba"/>
    <s v="Porcentaje"/>
    <s v="Unidad de Talento Humano"/>
    <s v="Número total de evaluaciones de desempeño laboral cerradas "/>
    <s v="Número total de servidores en CARRERA ADMINISTRATIVA) * 100"/>
    <s v="(Número total de evaluaciones de desempeño laboral cerradas / Número total de servidores en CARRERA ADMINISTRATIVA) * 100"/>
  </r>
  <r>
    <s v="3.5. Afianzar el compromiso, desarrollo y crecimiento institucional"/>
    <s v="M - Mejor"/>
    <s v="EA.07. Proceso de Transformación Cultural Permanente"/>
    <s v="PA. Gestión Humana"/>
    <x v="1"/>
    <x v="1"/>
    <s v="Medición de Clima y cultura  organizacional"/>
    <s v="Anual"/>
    <s v="Julio"/>
    <n v="1"/>
    <s v="Igual a"/>
    <s v="Porcentaje"/>
    <s v="Área de Capacitación y Bienestar"/>
    <s v="N/A"/>
    <s v="N/A"/>
    <s v="Informe y analisis de resultados de la medición de clima organizacional"/>
  </r>
  <r>
    <s v="3.5. Afianzar el compromiso, desarrollo y crecimiento institucional"/>
    <s v="M - Mejor"/>
    <s v="EA.07. Proceso de Transformación Cultural Permanente"/>
    <s v="PA. Gestión Humana"/>
    <x v="0"/>
    <x v="0"/>
    <s v="Porcentaje de ejecución del Plan de Bienestar e Incentivos"/>
    <s v="Trimestral"/>
    <s v="Marzo-Junio-Septiembre-Diciembre"/>
    <n v="1"/>
    <s v="Igual a"/>
    <s v="Porcentaje"/>
    <s v="Área de Capacitación y Bienestar"/>
    <s v="Número de actividades realizadas en el Plan de Bienestar e Incentivos"/>
    <s v="Número actividades programadas en el Plan de Bienestar e Incentivos"/>
    <s v="(Número de actividades realizadas en el Plan de Bienestar e Incentivos  / Número actividades programadas en el Plan de Bienestar e Incentivos)*100"/>
  </r>
  <r>
    <s v="3.5. Afianzar el compromiso, desarrollo y crecimiento institucional"/>
    <s v="M - Mejor"/>
    <s v="EA.07. Proceso de Transformación Cultural Permanente"/>
    <s v="PA. Gestión Humana"/>
    <x v="0"/>
    <x v="0"/>
    <s v="Porcentaje de Satisfacción de las actividades del Plan de Bienestar e Incentivos"/>
    <s v="Semestral"/>
    <s v="Junio-Diciembre"/>
    <s v="≥ 90%"/>
    <s v="Hacia Arriba"/>
    <s v="Porcentaje"/>
    <s v="Área de Capacitación y Bienestar"/>
    <s v="Número de personas satisfechas en actividades de bienestar"/>
    <s v="Número personas que participan en actividades de bienestar en el periodo"/>
    <s v="(Número de personas satisfechas en actividades de bienestar / Número personas que participan en actividades de bienestar en el periodo)*100"/>
  </r>
  <r>
    <s v="3.5. Afianzar el compromiso, desarrollo y crecimiento institucional"/>
    <s v="M - Mejor"/>
    <s v="EA.07. Proceso de Transformación Cultural Permanente"/>
    <s v="PA. Gestión Humana"/>
    <x v="0"/>
    <x v="0"/>
    <s v="Cumplimiento del plan de capacitación institucional (Consolidado institucional)"/>
    <s v="Trimestral"/>
    <s v="Marzo-Junio-Septiembre-Diciembre"/>
    <n v="1"/>
    <s v="Igual a"/>
    <s v="Porcentaje"/>
    <s v="Área de Capacitación y Bienestar"/>
    <s v="Número de capacitaciones realizadas"/>
    <s v="Número capacitaciones programadas en el Plan de Capacitación"/>
    <s v="(Número de capacitaciones realizadas/ Número capacitaciones programadas en el  Plan de Capacitación) *100"/>
  </r>
  <r>
    <s v="3.5. Afianzar el compromiso, desarrollo y crecimiento institucional"/>
    <s v="M - Mejor"/>
    <s v="EA.07. Proceso de Transformación Cultural Permanente"/>
    <s v="PA. Gestión Humana"/>
    <x v="0"/>
    <x v="0"/>
    <s v="Porcentaje de Satisfacción de las actividades del Plan de capacitación"/>
    <s v="Semestral"/>
    <s v="Julio"/>
    <n v="0.9"/>
    <s v="Hacia Arriba"/>
    <s v="Porcentaje"/>
    <s v="Área de Capacitación y Bienestar"/>
    <s v="Número de personas satisfechas las capacitaciones realizadas"/>
    <s v="Número personas que participan en las capacitaciones"/>
    <s v="(Número de personas satisfechas las capacitaciones realizadas / Número personas que participan en las capacitaciones)*100"/>
  </r>
  <r>
    <s v="3.5. Afianzar el compromiso, desarrollo y crecimiento institucional"/>
    <s v="M - Mejor"/>
    <s v="EA.07. Proceso de Transformación Cultural Permanente"/>
    <s v="PA. Gestión Humana"/>
    <x v="0"/>
    <x v="0"/>
    <s v="Porcentaje de servidores públicos  con registro de situaciones administrativas en SIGEP"/>
    <s v="Mensual"/>
    <s v="Enero a Diciembre"/>
    <n v="1"/>
    <s v="Hacia Arriba"/>
    <s v="Porcentaje"/>
    <s v="Unidad de Talento Humano"/>
    <s v="Número de servidores públicos con registro de situaciones administrativas generados en el periodo en SIGEP"/>
    <s v="Número total de servidores en planta con situaciónes administrativas durante el periodo reportado"/>
    <s v="(Número de servidores públicos con registro de situaciones administrativas generados en el periodo en SIGEP / Número total de servidores en planta con situaciónes administrativas durante el periodo reportado)*100"/>
  </r>
  <r>
    <s v="3.5. Afianzar el compromiso, desarrollo y crecimiento institucional"/>
    <s v="M - Mejor"/>
    <s v="EA.07. Proceso de Transformación Cultural Permanente"/>
    <s v="PA. Gestión Humana"/>
    <x v="0"/>
    <x v="0"/>
    <s v="Porcentaje de Registro de Servidores Públicos en SIGEP"/>
    <s v="Mensual"/>
    <s v="Enero a Diciembre"/>
    <n v="1"/>
    <s v="Hacia Arriba"/>
    <s v="Porcentaje"/>
    <s v="Unidad de Talento Humano"/>
    <s v="Número de Servidores Públicos registrados en SIGEP durante el periodo reportado"/>
    <s v="Número total de Servidores Públicos vinculados en la planta del HOMIL durante el periodo reportado"/>
    <s v="(Número de Servidores Públicos registrados en SIGEP durante el periodo reportado / Número total de Servidores Públicos vinculados en la planta del HOMIL durante el periodo reportado)*100"/>
  </r>
  <r>
    <s v="3.5. Afianzar el compromiso, desarrollo y crecimiento institucional"/>
    <s v="M - Mejor"/>
    <s v="EA.07. Proceso de Transformación Cultural Permanente"/>
    <s v="PA. Gestión Humana"/>
    <x v="0"/>
    <x v="0"/>
    <s v="Porcentaje de ejecución del Plan Estratégico de Talento Humano "/>
    <s v="Trimestral"/>
    <s v="Marzo-Junio-Septiembre-Diciembre"/>
    <n v="1"/>
    <s v="Igual a"/>
    <s v="Porcentaje"/>
    <s v="Unidad de Talento Humano"/>
    <s v="Número de actividades realizadas PETH"/>
    <s v="Número actividades programadas en el PETH"/>
    <s v="(Número de actividades realizadas PETH / Número actividades programadas en el PETH) *100"/>
  </r>
  <r>
    <s v="3.5. Afianzar el compromiso, desarrollo y crecimiento institucional"/>
    <s v="M - Mejor"/>
    <s v="EA.07. Proceso de Transformación Cultural Permanente"/>
    <s v="PA. Gestión Humana"/>
    <x v="0"/>
    <x v="0"/>
    <s v="Porcentaje de ejecución del plan de SGSST"/>
    <s v="Trimestral"/>
    <s v="Marzo-Junio-Septiembre-Diciembre"/>
    <n v="1"/>
    <s v="Igual a"/>
    <s v="Porcentaje"/>
    <s v="Área de Seguridad y Salud en el Trabajo"/>
    <s v="Número de actividades realizadas en el SGSST"/>
    <s v="Número actividades programadas en el SGSST"/>
    <s v="(Número de actividades realizadas en el SGSST/ Número actividades programadas en el SGSST)*100"/>
  </r>
  <r>
    <s v="3.5. Afianzar el compromiso, desarrollo y crecimiento institucional"/>
    <s v="M - Mejor"/>
    <s v="EA.07. Proceso de Transformación Cultural Permanente"/>
    <s v="PE. Comunicaciones y Atención al usuario"/>
    <x v="0"/>
    <x v="0"/>
    <s v="Promedio de interacción de publicaciones en redes sociales"/>
    <s v="Semestral "/>
    <s v="Junio-Diciembre"/>
    <s v="≥ 11%"/>
    <s v="Hacia Arriba"/>
    <s v="Unidad"/>
    <s v="Área de Comunicación Estratégica "/>
    <s v="Interacción"/>
    <s v="Alcance"/>
    <s v="(Interacción / Alcance) *100"/>
  </r>
  <r>
    <s v="3.5. Afianzar el compromiso, desarrollo y crecimiento institucional"/>
    <s v="M - Mejor"/>
    <s v="EA.07. Proceso de Transformación Cultural Permanente"/>
    <s v="PE. Comunicaciones y Atención al usuario"/>
    <x v="0"/>
    <x v="0"/>
    <s v="Posicionamiento de la imagen institucional"/>
    <s v="Semestral "/>
    <s v="Junio - Diciembre"/>
    <s v="≥ 2000"/>
    <s v="Hacia Arriba"/>
    <s v="Porcentaje"/>
    <s v="Área de Comunicación Estratégica "/>
    <s v="N/A"/>
    <s v="N/A"/>
    <s v="Número de veces que es visto un producto, incluyendo las visualizaciones repetidas."/>
  </r>
  <r>
    <s v="3.5. Afianzar el compromiso, desarrollo y crecimiento institucional"/>
    <s v="M - Mejor"/>
    <s v="EA.07. Proceso de Transformación Cultural Permanente"/>
    <s v="PE. Comunicaciones y Atención al usuario"/>
    <x v="0"/>
    <x v="0"/>
    <s v="Número de publicaciones en medios de comunicación externos (Masivos, Alternativos, entre otros)"/>
    <s v="Trimestral"/>
    <s v="Junio-Septiembre-Diciembre"/>
    <s v="100% -_x000a_6 I Trimestre-_x000a_6 II Trimestre-_x000a_6 III Trimestre-_x000a_6 IV Trimestre"/>
    <s v="Hacia Arriba"/>
    <s v="Unidad"/>
    <s v="Área de Comunicación Estratégica "/>
    <s v="N/A"/>
    <s v="N/A"/>
    <s v="Número de publicaciones en medios de comunicación externos (Masivos, Alternativos, entre otros)"/>
  </r>
  <r>
    <s v="3.5. Afianzar el compromiso, desarrollo y crecimiento institucional"/>
    <s v="M - Mejor"/>
    <s v="EA.07. Proceso de Transformación Cultural Permanente"/>
    <s v="PE. Comunicaciones y Atención al usuario"/>
    <x v="0"/>
    <x v="0"/>
    <s v="Porcentaje de satisfacción con la comunicación interna"/>
    <s v="Semestral"/>
    <s v="Junio-Diciembre"/>
    <s v="≥ 75%"/>
    <s v="Hacia Arriba"/>
    <s v="Porcentaje"/>
    <s v="Área de Comunicación Estratégica "/>
    <s v="N/A"/>
    <s v="N/A"/>
    <s v="Porcentaje de satisfacción con la comunicación interna"/>
  </r>
  <r>
    <s v="3.5. Afianzar el compromiso, desarrollo y crecimiento institucional"/>
    <s v="M - Mejor"/>
    <s v="EA.07. Proceso de Transformación Cultural Permanente"/>
    <s v="PA. Gestión Humana"/>
    <x v="1"/>
    <x v="1"/>
    <s v="Actualizar la caracterización de los colaboradores por prestación de servicios (Persona natural y jurídica)"/>
    <s v="Anual"/>
    <s v="Junio"/>
    <n v="1"/>
    <s v="Igual a"/>
    <s v="Porcentaje"/>
    <s v="Unidad de Compras, Licitaciones y Bienes Activos"/>
    <s v="N/A"/>
    <s v="N/A"/>
    <s v="Informe y base de datos la caracterización de los colaboradores por prestación de servicios (Persona natural "/>
  </r>
</pivotCacheRecords>
</file>

<file path=xl/pivotCache/pivotCacheRecords10.xml><?xml version="1.0" encoding="utf-8"?>
<pivotCacheRecords xmlns="http://schemas.openxmlformats.org/spreadsheetml/2006/main" xmlns:r="http://schemas.openxmlformats.org/officeDocument/2006/relationships" count="60">
  <r>
    <s v="1.1 Sostener los resultados en salud (Enfermedades crónicas y de alto costo)"/>
    <s v="S - Seguro"/>
    <s v="EA.03. Gestión Clínica Excelente y Segura"/>
    <s v="PM. Atención Hospitalaria"/>
    <s v="X"/>
    <m/>
    <s v="Proporción de pacientes mayores de 65 años con fractura de cadera sometidos a intervención quirúrgica temprana"/>
    <s v="Trimestral"/>
    <s v="Marzo-Junio-Septiembre-Diciembre"/>
    <s v="≥50%"/>
    <s v="Hacia Arriba"/>
    <s v="Porcentaje"/>
    <x v="0"/>
    <s v="Pacientes de 65 años o más ingresados en el hospital con diagnóstico de fractura de fémur superior a quienes se les inició la cirugía dentro de los dos días calendario posteriores a su ingreso al hospital y que cumplan con condiciones adecuadas de salud"/>
    <s v="Pacientes de 65 años o más ingresados en el hospital con diagnóstico de fractura de fémur superior que cumplan con condiciones adecuadas de salud"/>
    <s v="(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
    <s v="no se presento propuesta"/>
  </r>
  <r>
    <s v="1.1 Sostener los resultados en salud (Enfermedades crónicas y de alto costo)"/>
    <s v="S - Seguro"/>
    <s v="EA.03. Gestión Clínica Excelente y Segura"/>
    <s v="PM. Atención Hospitalaria"/>
    <s v="X"/>
    <m/>
    <s v="Porcentaje de entrega de prótesis a los usuarios antes de 45 días atendidos HOMIL"/>
    <s v="Trimestral"/>
    <s v="Marzo-Junio-Septiembre-Diciembre"/>
    <s v="≥80%"/>
    <s v="Hacia Arriba"/>
    <s v="Porcentaje"/>
    <x v="1"/>
    <s v="Número de pacientes con prótesis entregados antes de 45 días"/>
    <s v="Total número de pacientes con toma de molde para cambio de prótesis"/>
    <s v="(Número de pacientes con prótesis entregados antes de 45 días / Total número de pacientes con toma de molde para cambio de prótesis) *100"/>
    <s v="OK"/>
  </r>
  <r>
    <s v="1.1 Sostener los resultados en salud (Enfermedades crónicas y de alto costo)"/>
    <s v="S - Seguro"/>
    <s v="EA.03. Gestión Clínica Excelente y Segura"/>
    <s v="PM. Atención Hospitalaria"/>
    <s v="X"/>
    <m/>
    <s v="Porcentaje de entrega de prótesis a los usuarios antes de 90 días atendidos PADPA desde emisión formula"/>
    <s v="Semestral"/>
    <s v="Junio-Diciembre"/>
    <s v="≥80%"/>
    <s v="Hacia Arriba"/>
    <s v="Porcentaje"/>
    <x v="1"/>
    <s v="Número de pacientes con prótesis entregados antes de 90 días"/>
    <s v="Total número de pacientes con toma de molde para cambio de prótesis"/>
    <s v="(Número de pacientes con prótesis entregados antes de 90 días / Total número de pacientes con toma de molde para cambio de prótesis) *100"/>
    <s v="OK"/>
  </r>
  <r>
    <s v="1.1 Sostener los resultados en salud (Enfermedades crónicas y de alto costo)"/>
    <s v="S - Seguro"/>
    <s v="EA.03. Gestión Clínica Excelente y Segura"/>
    <s v="PM. Atención Hospitalaria"/>
    <s v="X"/>
    <m/>
    <s v="Supervivencia de cáncer de leucemia a 5 años"/>
    <s v="Anual"/>
    <s v="Noviembre"/>
    <s v="≥65%"/>
    <s v="Hacia Arriba"/>
    <s v="Porcentaje"/>
    <x v="2"/>
    <s v="N/A"/>
    <s v="N/A"/>
    <s v="Resultado de la supervivencia Global de Cáncer de leucemia a 5 años "/>
    <s v="no se presento propuesta"/>
  </r>
  <r>
    <s v="1.1 Sostener los resultados en salud (Enfermedades crónicas y de alto costo)"/>
    <s v="S - Seguro"/>
    <s v="EA.03. Gestión Clínica Excelente y Segura"/>
    <s v="PM. Atención Hospitalaria"/>
    <s v="X"/>
    <m/>
    <s v="Supervivencia de cáncer de próstata  a 5 años"/>
    <s v="Anual"/>
    <s v="Noviembre"/>
    <s v="≥95%"/>
    <s v="Hacia Arriba"/>
    <s v="Porcentaje"/>
    <x v="2"/>
    <s v="N/A"/>
    <s v="N/A"/>
    <s v="Resultado de la supervivencia Global de Cáncer de prostata a 5 años "/>
    <s v="no se presento propuesta"/>
  </r>
  <r>
    <s v="1.1 Sostener los resultados en salud (Enfermedades crónicas y de alto costo)"/>
    <s v="S - Seguro"/>
    <s v="EA.03. Gestión Clínica Excelente y Segura"/>
    <s v="PM. Atención Hospitalaria"/>
    <s v="X"/>
    <m/>
    <s v="Supervivencia de cáncer de cuello uterino a 5 años"/>
    <s v="Anual"/>
    <s v="Noviembre"/>
    <s v="≥90%"/>
    <s v="Hacia Arriba"/>
    <s v="Porcentaje"/>
    <x v="2"/>
    <s v="N/A"/>
    <s v="N/A"/>
    <s v="Resultado de la supervivencia Global de Cáncer de cuello uterino a 5 años "/>
    <s v="no se presento propuesta"/>
  </r>
  <r>
    <s v="1.1 Sostener los resultados en salud (Enfermedades crónicas y de alto costo)"/>
    <s v="S - Seguro"/>
    <s v="EA.03. Gestión Clínica Excelente y Segura"/>
    <s v="PM. Atención Hospitalaria"/>
    <s v="X"/>
    <m/>
    <s v="Supervivencia de cáncer de mama a 5 años"/>
    <s v="Anual"/>
    <s v="Noviembre"/>
    <s v="≥85%"/>
    <s v="Hacia Arriba"/>
    <s v="Porcentaje"/>
    <x v="2"/>
    <s v="N/A"/>
    <s v="N/A"/>
    <s v="Resultado de la supervivencia Global de Cáncer de mama a 5 años "/>
    <s v="no se presento propuesta"/>
  </r>
  <r>
    <s v="1.1 Sostener los resultados en salud (Enfermedades crónicas y de alto costo)"/>
    <s v="S - Seguro"/>
    <s v="EA.03. Gestión Clínica Excelente y Segura"/>
    <s v="PM. Atención Hospitalaria"/>
    <s v="X"/>
    <m/>
    <s v="Supervivencia de cáncer colorectal a 5 años"/>
    <s v="Anual"/>
    <s v="Noviembre"/>
    <s v="≥65%"/>
    <s v="Hacia Arriba"/>
    <s v="Porcentaje"/>
    <x v="2"/>
    <s v="N/A"/>
    <s v="N/A"/>
    <s v="Resultado de la supervivencia Global de Cáncer colorectal a 5 años "/>
    <s v="no se presento propuesta"/>
  </r>
  <r>
    <s v="1.2 Garantizar la eficiencia y calidad de los procesos asistenciales"/>
    <s v="O - Orientador"/>
    <s v="EA.04. Atención Centrada en el Usuario"/>
    <s v="PM. Gestión Apoyo Asistencial y Farmacéutico"/>
    <s v="X"/>
    <m/>
    <s v="Porcentaje de cumplimiento de estándares de certificación en BPE"/>
    <s v="Semestral"/>
    <s v="Junio-Diciembre"/>
    <n v="1"/>
    <s v="Igual a"/>
    <s v="Porcentaje"/>
    <x v="3"/>
    <s v="[(Número de indicadores críticos que cumplen la resolución 0444/2008 *0,70)+(Número de indicadores mayores que cumplen la resolución 0444/2008 *0,20)+(Número de indicadores menores que cumplen la resolución 0444/2008 *0,09)+(Número de indicadores informativos que cumplen la resolución 0444/2008 *0,01)]"/>
    <s v="Sumatoria de indicadores de la resolución 0444/2008"/>
    <s v="[(Número de indicadores críticos que cumplen la resolución 0444/2008 *0,70)+(Número de indicadores mayores que cumplen la resolución 0444/2008 *0,20)+(Número de indicadores menores que cumplen la resolución 0444/2008 *0,09)+(Número de indicadores informativos que cumplen la resolución 0444/2008 *0,01)] / (Sumatoria de indicadores de la resolución 0444/2008) * 100"/>
    <m/>
  </r>
  <r>
    <s v="1.2 Garantizar la eficiencia y calidad de los procesos asistenciales"/>
    <s v="O - Orientador"/>
    <s v="EA.04. Atención Centrada en el Usuario"/>
    <s v="PM. Gestión Apoyo Asistencial y Farmacéutico"/>
    <s v="X"/>
    <m/>
    <s v="Porcentaje de cumplimiento de estándares de certificación en BPM"/>
    <s v="Semestral"/>
    <s v="Junio-Diciembre"/>
    <n v="1"/>
    <s v="Igual a"/>
    <s v="Porcentaje"/>
    <x v="3"/>
    <s v="(Número de items criticos en cumplimiento según la Resolución 2011012580/2011 x 0,8) + (Número de items mayores en cumplimiento según la Resolución 2011012580/2011 x 0,2)"/>
    <s v="Número total de items ciriticos  + mayores según la Resolución 2011012580/2011"/>
    <s v="((Número de ítems críticos en cumplimiento según la Resolución 2011012580/2011 x 0,8) + (Número de ítems mayores en cumplimiento según la Resolución 2011012580/2011 x 0,2)) / 276 (Número total de ítems críticos  + mayores según la Resolución 2011012580/2011) * 100"/>
    <m/>
  </r>
  <r>
    <s v="1.2 Garantizar la eficiencia y calidad de los procesos asistenciales"/>
    <s v="O - Orientador"/>
    <s v="EA.04. Atención Centrada en el Usuario"/>
    <s v="PM. Gestión Apoyo Asistencial y Farmacéutico"/>
    <s v="X"/>
    <m/>
    <s v="Porcentaje de cumplimiento de estándares de certificación en el taller de prótesis y amputados"/>
    <s v="Semestral"/>
    <s v="Junio-Diciembre"/>
    <n v="1"/>
    <s v="Igual a"/>
    <s v="Porcentaje"/>
    <x v="1"/>
    <s v="Número de items en cumplimiento según la Resolución 2968/2015"/>
    <s v="Número total de items según la Resolución 2968/2015"/>
    <s v="(Número de de items en cumplimiento según la Resolución 2968/2015/ Número total de items según la Resolución 2968/2015) *100"/>
    <s v="OK"/>
  </r>
  <r>
    <s v="1.2 Garantizar la eficiencia y calidad de los procesos asistenciales"/>
    <s v="O - Orientador"/>
    <s v="EA.04. Atención Centrada en el Usuario"/>
    <s v="PM. Gestión Apoyo Asistencial y Farmacéutico"/>
    <s v="X"/>
    <m/>
    <s v="Porcentaje de cumplimiento de estándares de certficación del banco de sangre"/>
    <s v="Semestral"/>
    <s v="Junio-Diciembre"/>
    <n v="1"/>
    <s v="Igual a"/>
    <s v="Porcentaje"/>
    <x v="1"/>
    <s v="Número de items en cumplimiento según la normatividad vigente"/>
    <s v="Número total de items según la normatividad vigente"/>
    <s v="(Número de items en cumplimiento según la normatividad vigente / Número total de items según la normatividad vigente) *100"/>
    <s v="OK"/>
  </r>
  <r>
    <s v="1.2 Garantizar la eficiencia y calidad de los procesos asistenciales"/>
    <s v="O - Oportuno"/>
    <s v="EA.01. Gestión del Riesgo"/>
    <s v="PM. Gestión Apoyo Asistencial y Farmacéutico"/>
    <s v="X"/>
    <m/>
    <s v="Porcentaje  de pedidos cargados de insumos y medicamentos en Dinamica Gerencial"/>
    <s v="Mensual"/>
    <s v="Enero a Diciembre"/>
    <s v="≥93%"/>
    <s v="Igual a"/>
    <s v="Porcentaje"/>
    <x v="3"/>
    <s v="Número de pedidos entregados y cargados de insumos y medicamentos efectivamente  en Dinamica Gerencial."/>
    <s v="Número total de solicitudes de pedidos recibido en farmacia tecnologias en salud (FTS)."/>
    <s v="(Número de pedidos entregados y cargados de insumos y medicamentos efectivamente  en Dinamica Gerencial / Número total de solicitudes de pedidos recibidos en farmacia tecnologías en salud (FTS)) *100"/>
    <s v="OK"/>
  </r>
  <r>
    <s v="1.2 Garantizar la eficiencia y calidad de los procesos asistenciales"/>
    <s v="O - Oportuno"/>
    <s v="EA.03. Gestión Clínica Excelente y Segura"/>
    <s v="PM. Gestión Apoyo Asistencial y Farmacéutico"/>
    <s v="X"/>
    <m/>
    <s v="Porcentaje de devoluciones NO JUSTIFICADAS de medicamentos en paciente hospitalizado"/>
    <s v="Mensual"/>
    <s v="Enero a Diciembre"/>
    <s v="≤10%"/>
    <s v="Igual a"/>
    <s v="Porcentaje"/>
    <x v="3"/>
    <s v="Número total de medicamentos devueltos por causas no asociadas a la condición del paciente en hospitalización"/>
    <s v="Número de medicamentos dispensados para paciente hospitalizado"/>
    <s v="(Número total de medicamentos devueltos por causas no asociadas a la condición del paciente en hospitalización / Número de medicamentos dispensados para paciente hospitalizado)"/>
    <s v="OK"/>
  </r>
  <r>
    <s v="1.2 Garantizar la eficiencia y calidad de los procesos asistenciales"/>
    <s v="O - Oportuno"/>
    <s v="EA.03. Gestión Clínica Excelente y Segura"/>
    <s v="PM. Gestión Apoyo Asistencial y Farmacéutico"/>
    <s v="X"/>
    <m/>
    <s v="Porcentaje de devoluciones NO JUSTIFICADAS de medicamentos en paciente urgencias"/>
    <s v="Mensual"/>
    <s v="Enero a Diciembre"/>
    <s v="≤10%"/>
    <s v="Igual a"/>
    <s v="Porcentaje"/>
    <x v="3"/>
    <s v="Número total de medicamentos devueltos por causas no asociadas a la condición del paciente en urgencias"/>
    <s v="Número de medicamentos dispensados para paciente en urgencias"/>
    <s v="(Número total de medicamentos devueltos por causas no asociadas a la condición del paciente en urgencias / Número de medicamentos dispensados para paciente en urgencias)"/>
    <s v="OK"/>
  </r>
  <r>
    <s v="1.2 Garantizar la eficiencia y calidad de los procesos asistenciales"/>
    <s v="O - Oportuno"/>
    <s v="EA.03. Gestión Clínica Excelente y Segura"/>
    <s v="PM. Gestión Apoyo Asistencial y Farmacéutico"/>
    <s v="X"/>
    <m/>
    <s v="Porcentaje de devoluciones gestionadas "/>
    <s v="Mensual"/>
    <s v="Enero a Diciembre"/>
    <s v="≥95%"/>
    <s v="Igual a"/>
    <s v="Porcentaje"/>
    <x v="3"/>
    <s v="Número de devoluciones tramitadas efectivamente en 24hrs"/>
    <s v="Número total de devoluciones generadas en 24hrs"/>
    <s v="(Número de devoluciones tramitadas efectivamente en 24hrs  / Número total de devoluciones generadas en 24hrs) *100"/>
    <s v="OK"/>
  </r>
  <r>
    <s v="1.3 Optimizar la atención integral para el paciente y su familia"/>
    <s v="O - Oportuno"/>
    <s v="EA.03. Gestión Clínica Excelente y Segura"/>
    <s v="PM. Atención Hospitalaria"/>
    <s v="X"/>
    <m/>
    <s v="Giro cama de Hospitalización sin UCI y TPR"/>
    <s v="Mensual"/>
    <s v="Enero a Diciembre"/>
    <s v="≥3,4"/>
    <s v="Hacia Arriba"/>
    <s v="Unidad"/>
    <x v="2"/>
    <s v="Número de egresos hospitalarios en el mes"/>
    <s v="Número de camas promedio disponibles en el mes"/>
    <s v="(Número de egresos hospitalarios en el mes / Número de camas promedio disponibles en el mes)"/>
    <s v="no se presento propuesta"/>
  </r>
  <r>
    <s v="1.3 Optimizar la atención integral para el paciente y su familia"/>
    <s v="O - Oportuno"/>
    <s v="EA.03. Gestión Clínica Excelente y Segura"/>
    <s v="PM. Atención Hospitalaria"/>
    <s v="X"/>
    <m/>
    <s v="Porcentaje Cancelación de Cirugías Programada por causas atribuibles a la institución"/>
    <s v="Mensual"/>
    <s v="Enero a Diciembre"/>
    <s v="≤ 4%"/>
    <s v="Hacia Abajo"/>
    <s v="Porcentaje"/>
    <x v="0"/>
    <s v="Número de cirugías programadas canceladas en el periodo por causas atribuibles a la institución"/>
    <s v="Total de cirugías programadas"/>
    <s v="(Número de cirugías programadas canceladas en el periodo por causas atribuibles a la institución / Total de cirugías programadas)*100"/>
    <s v="no se presento propuesta"/>
  </r>
  <r>
    <s v="1.3 Optimizar la atención integral para el paciente y su familia"/>
    <s v="O - Oportuno"/>
    <s v="EA.03. Gestión Clínica Excelente y Segura"/>
    <s v="PM. Atención Hospitalaria"/>
    <s v="X"/>
    <m/>
    <s v="Oportunidad Cirugías Programadas "/>
    <s v="Mensual"/>
    <s v="Enero a Diciembre"/>
    <s v="≤  30 días"/>
    <s v="Hacia Abajo"/>
    <s v="Días"/>
    <x v="0"/>
    <s v="Sumatoria de días calendario transcurridos entre la radicacion de documentos en la oficina de cirugia y el momento en el cual se realizan las cirugías"/>
    <s v="Número de cirugías programadas realizadas en el periodo"/>
    <s v="(Sumatoria de días calendario transcurridos entre la radicación de documentos en la oficina de cirugía y el momento en el cual se realizan las cirugías / Número de cirugías programadas realizadas en el periodo)"/>
    <s v="no se presento propuesta"/>
  </r>
  <r>
    <s v="1.3 Optimizar la atención integral para el paciente y su familia"/>
    <s v="O - Oportuno"/>
    <s v="EA.03. Gestión Clínica Excelente y Segura"/>
    <s v="PM. Gestión Apoyo Asistencial y Farmacéutico"/>
    <s v="X"/>
    <m/>
    <s v="Oportunidad en la toma e interpretación radiológica de resonancia magnética de ambulatoria"/>
    <s v="Mensual"/>
    <s v="Enero a Diciembre"/>
    <s v="≤ 20 Días"/>
    <s v="Hacia Abajo"/>
    <s v="Días"/>
    <x v="1"/>
    <s v="Total, tiempo (días) transcurridos entre la solicitud de asignación de la cita hasta la interpretación radiológica del estudio."/>
    <s v="Total, de resonancia magnética solicitadas y realizadas por atención periodo paciente de ambulatorio."/>
    <s v="(Total tiempo (días) transcurridos entre la solicitud de asignación de cita y la interpretación radiológica de la lectura del estudio/ total de resonancia magnética solicitadas y realizadas por atención periodo paciente de ambulatorio)."/>
    <s v="OK"/>
  </r>
  <r>
    <s v="1.3 Optimizar la atención integral para el paciente y su familia"/>
    <s v="O - Oportuno"/>
    <s v="EA.03. Gestión Clínica Excelente y Segura"/>
    <s v="PM. Gestión Apoyo Asistencial y Farmacéutico"/>
    <s v="X"/>
    <m/>
    <s v="Oportunidad en la toma e interpretación radiológica de resonancia magnética de hospitalización"/>
    <s v="Mensual"/>
    <s v="Enero a Diciembre"/>
    <s v="≤ 24 Horas"/>
    <s v="Hacia Abajo"/>
    <s v="Horas"/>
    <x v="1"/>
    <s v="Total, tiempo (horas) transcurridos entre la solicitud de asignación de la cita hasta la interpretación radiológica del estudio."/>
    <s v="Total, de resonancia magnética solicitadas y realizadas por atención periodo paciente de hospitalización."/>
    <s v="(Total tiempo (horas) transcurridos entre la solicitud de asignación de cita y la interpretación radiológica de la lectura del estudio/ total de resonancia magnética solicitadas y realizadas por atención periodo paciente de hospitalización)."/>
    <s v="OK"/>
  </r>
  <r>
    <s v="1.3 Optimizar la atención integral para el paciente y su familia"/>
    <s v="O - Oportuno"/>
    <s v="EA.03. Gestión Clínica Excelente y Segura"/>
    <s v="PM. Gestión Apoyo Asistencial y Farmacéutico"/>
    <s v="X"/>
    <m/>
    <s v="Oportunidad en la toma e interpretación radiológica de  tomografía axial computarizada de ambulatoria"/>
    <s v="Mensual"/>
    <s v="Enero a Diciembre"/>
    <s v="≤ 7 Días"/>
    <s v="Hacia Abajo"/>
    <s v="Días"/>
    <x v="1"/>
    <s v="Total, tiempo (días) transcurridos entre la solicitud de asignación de la cita hasta la interpretación radiológica del estudio."/>
    <s v="total, de toma de tomografía axial computarizada solicitadas y realizadas por atención periodo paciente de ambulatorio."/>
    <s v="(Total tiempo (días) transcurridos entre la solicitud de asignación de cita y la interpretación radiológica de la lectura del estudio/ total de toma de tomografía axial computarizada solicitadas y realizadas por atención periodo paciente de ambulatorio)."/>
    <s v="OK"/>
  </r>
  <r>
    <s v="1.3 Optimizar la atención integral para el paciente y su familia"/>
    <s v="O - Oportuno"/>
    <s v="EA.03. Gestión Clínica Excelente y Segura"/>
    <s v="PM. Gestión Apoyo Asistencial y Farmacéutico"/>
    <s v="X"/>
    <m/>
    <s v="Oportunidad en la toma e interpretación radiológica de  tomografía axial computarizada de hospitalización"/>
    <s v="Mensual"/>
    <s v="Enero a Diciembre"/>
    <s v="≤ 16 Horas"/>
    <s v="Hacia Abajo"/>
    <s v="Horas"/>
    <x v="1"/>
    <s v="Total, tiempo (horas) transcurridos entre la solicitud de asignación de la cita hasta la interpretación radiológica del estudio."/>
    <s v="total, de toma de tomografía axial computarizada solicitadas y realizadas por atención periodo paciente de hospitalización."/>
    <s v="(Total tiempo (horas) transcurridos entre la solicitud de asignación de cita y la interpretación radiológica de la lectura del estudio/ total de toma de tomografía axial computarizada solicitadas y realizadas por atención periodo paciente de hospitalización)."/>
    <s v="OK"/>
  </r>
  <r>
    <s v="1.3 Optimizar la atención integral para el paciente y su familia"/>
    <s v="O - Oportuno"/>
    <s v="EA.03. Gestión Clínica Excelente y Segura"/>
    <s v="PM. Gestión Apoyo Asistencial y Farmacéutico"/>
    <s v="X"/>
    <m/>
    <s v="Oportunidad en la toma e interpretación radiológica de ecografía de ambulatoria"/>
    <s v="Mensual"/>
    <s v="Enero a Diciembre"/>
    <s v="≤ 5 Días"/>
    <s v="Hacia Abajo"/>
    <s v="Días"/>
    <x v="1"/>
    <s v="Total, tiempo (días) transcurridos entre la solicitud de asignación de la cita hasta la interpretación radiológica del estudio."/>
    <s v="total, de toma de ecografía solicitadas y realizadas por atención periodo paciente de ambulatorio."/>
    <s v="(Total tiempo (días) transcurridos entre la solicitud de asignación de cita y la interpretación radiológica de la lectura del estudio/ total de toma de ecografía solicitadas y realizadas por atención periodo paciente de ambulatorio)."/>
    <s v="OK"/>
  </r>
  <r>
    <s v="1.3 Optimizar la atención integral para el paciente y su familia"/>
    <s v="O - Oportuno"/>
    <s v="EA.03. Gestión Clínica Excelente y Segura"/>
    <s v="PM. Gestión Apoyo Asistencial y Farmacéutico"/>
    <s v="X"/>
    <m/>
    <s v="Oportunidad en la toma e interpretación radiológica de ecografía de hospitalización"/>
    <s v="Mensual"/>
    <s v="Enero a Diciembre"/>
    <s v="≤ 8 Horas"/>
    <s v="Hacia Abajo"/>
    <s v="Horas"/>
    <x v="1"/>
    <s v="Total, tiempo (horas) transcurridos entre la solicitud de asignación de la cita hasta la interpretación radiológica del estudio."/>
    <s v="total, de toma de ecografía solicitadas y realizadas por atención periodo paciente de hospitalización."/>
    <s v="(Total tiempo (horas) transcurridos entre la solicitud de asignación de cita y la interpretación radiológica de la lectura del estudio/ total de toma de ecografía solicitadas y realizadas por atención periodo paciente de hospitalización)."/>
    <s v="OK"/>
  </r>
  <r>
    <s v="1.3 Optimizar la atención integral para el paciente y su familia"/>
    <s v="O - Oportuno"/>
    <s v="EA.03. Gestión Clínica Excelente y Segura"/>
    <s v="PM. Gestión Apoyo Asistencial y Farmacéutico"/>
    <s v="X"/>
    <m/>
    <s v="Oportunidad en la toma e interpretación radiológica de   radiografía convencional (Rayos X) de ambulatoria"/>
    <s v="Mensual"/>
    <s v="Enero a Diciembre"/>
    <s v="≤ 3 Días"/>
    <s v="Hacia Abajo"/>
    <s v="Días"/>
    <x v="1"/>
    <s v="Total, tiempo (días) transcurridos entre la solicitud de asignación de la cita hasta la interpretación radiológica del estudio."/>
    <s v="total, de toma de radiografía convencional (Rayos X) solicitadas y realizadas por atención periodo paciente de ambulatorio."/>
    <s v="(Total tiempo (días) transcurridos entre la solicitud de asignación de cita y la interpretación radiológica de la lectura del estudio/ total de toma de radiografía convencional (Rayos X) solicitadas y realizadas por atención periodo paciente de ambulatorio)."/>
    <s v="OK"/>
  </r>
  <r>
    <s v="1.3 Optimizar la atención integral para el paciente y su familia"/>
    <s v="O - Oportuno"/>
    <s v="EA.03. Gestión Clínica Excelente y Segura"/>
    <s v="PM. Gestión Apoyo Asistencial y Farmacéutico"/>
    <s v="X"/>
    <m/>
    <s v="Oportunidad en la toma e interpretación radiológica de   radiografía convencional (Rayos X) de hospitalización"/>
    <s v="Mensual"/>
    <s v="Enero a Diciembre"/>
    <s v="≤ 8 Horas"/>
    <s v="Hacia Abajo"/>
    <s v="Horas"/>
    <x v="1"/>
    <s v="Total, tiempo (horas) transcurridos entre la solicitud de asignación de la cita hasta la interpretación radiológica del estudio."/>
    <s v="total, de toma de radiografía convencional (Rayos X) solicitadas y realizadas por atención periodo paciente de hospitalización."/>
    <s v="(Total tiempo (horas) transcurridos entre la solicitud de asignación de cita y la interpretación radiológica de la lectura del estudio/ total de toma de radiografía convencional (Rayos X) solicitadas y realizadas por atención periodo paciente de hospitalización)."/>
    <s v="OK"/>
  </r>
  <r>
    <s v="1.3 Optimizar la atención integral para el paciente y su familia"/>
    <s v="O - Oportuno"/>
    <s v="EA.03. Gestión Clínica Excelente y Segura"/>
    <s v="PM. Gestión Apoyo Asistencial y Farmacéutico"/>
    <s v="X"/>
    <m/>
    <s v="Estudios y/o procedimientos de imágenes diagnósticas por egreso de urgencias"/>
    <s v="Mensual "/>
    <s v="De enero a diciembre "/>
    <s v="≤ 5 estudios"/>
    <s v="Hacia Abajo"/>
    <s v="Número"/>
    <x v="1"/>
    <s v="Sumatoria de estudios y/o procedimientos de imágenes diagnósticas  realizados a pacientes en urgencias en el período"/>
    <s v="Número total de egresos de urgencias en el mismo período"/>
    <s v="Numero de estudios de imágenes diagnosticas realizados a pacientes en urgencias / Total de egresos del servicio de urgencias "/>
    <s v="OK"/>
  </r>
  <r>
    <s v="1.3 Optimizar la atención integral para el paciente y su familia"/>
    <s v="O - Oportuno"/>
    <s v="EA.03. Gestión Clínica Excelente y Segura"/>
    <s v="PM. Gestión Apoyo Asistencial y Farmacéutico"/>
    <s v="X"/>
    <m/>
    <s v="Oportunidad en la entrega de resultados de laboratorios de consulta externa"/>
    <s v="Mensual"/>
    <s v="Enero a Diciembre"/>
    <s v="≤ 22 horas"/>
    <s v="Hacia Abajo"/>
    <s v="Horas"/>
    <x v="1"/>
    <s v="Total de horas transcurridas desde el registro del paciente en toma de muestras del Laboratorioo  hasta la validación del resultado"/>
    <s v="Número de pruebas realizadas de pacientes de consulta externa"/>
    <s v="(Total de horas transcurridas desde el registro del paciente en toma de muestras del Laboratorio  hasta la validación del resultado / Número de pruebas realizadas de pacientes de consulta externa)"/>
    <s v="OK"/>
  </r>
  <r>
    <s v="1.3 Optimizar la atención integral para el paciente y su familia"/>
    <s v="O - Oportuno"/>
    <s v="EA.03. Gestión Clínica Excelente y Segura"/>
    <s v="PM. Gestión Apoyo Asistencial y Farmacéutico"/>
    <s v="X"/>
    <m/>
    <s v="Oportunidad en la entrega de resultados de laboratorios en servicio de urgencias"/>
    <s v="Mensual"/>
    <s v="Enero a Diciembre"/>
    <s v="≤ 60 minutos"/>
    <s v="Hacia Abajo"/>
    <s v="Minutos"/>
    <x v="1"/>
    <s v="Total de minutos transcurridos desde la recepción de la muestra que entrega urgencias hasta la validación del resultado"/>
    <s v="Número de pruebas realizadas para urgencias"/>
    <s v="(Total de minutos transcurridos desde la recepción de la muestra que entrega urgencias al Laboratorio hasta la validación del resultado / Número de pruebas realizadas para urgencias)"/>
    <s v="OK"/>
  </r>
  <r>
    <s v="1.3 Optimizar la atención integral para el paciente y su familia"/>
    <s v="O - Oportuno"/>
    <s v="EA.03. Gestión Clínica Excelente y Segura"/>
    <s v="PM. Gestión Apoyo Asistencial y Farmacéutico"/>
    <s v="X"/>
    <m/>
    <s v="Oportunidad en la entrega de resultados de laboratorios  en el servicio de hospitalización"/>
    <s v="Mensual"/>
    <s v="Enero a Diciembre"/>
    <s v="≤ 90 minutos"/>
    <s v="Hacia Abajo"/>
    <s v="Minutos"/>
    <x v="1"/>
    <s v="Total de minutos transcurridos desde la recepción de la muestra que entrega hospitalizados al Laboratorio hasta la validación del resultado"/>
    <s v="Número de pruebas realizadas para hospitalización"/>
    <s v="(Total de minutos transcurridos desde la recepción de la muestra que entrega hospitalizados al Laboratorio hasta la validación del resultado / Número de pruebas realizadas para hospitalización)"/>
    <s v="OK"/>
  </r>
  <r>
    <s v="1.3 Optimizar la atención integral para el paciente y su familia"/>
    <s v="O - Oportuno"/>
    <s v="EA.03. Gestión Clínica Excelente y Segura"/>
    <s v="PM. Gestión Apoyo Asistencial y Farmacéutico"/>
    <s v="X"/>
    <m/>
    <s v="Oportunidad en la entrega de resultados de laboratorios en el servicio de UCI "/>
    <s v="Mensual"/>
    <s v="Enero a Diciembre"/>
    <s v="≤ 60 minutos"/>
    <s v="Hacia Abajo"/>
    <s v="Minutos"/>
    <x v="1"/>
    <s v="Total de minutos transcurridos desde la recepción de la muestra que entrega UCI al Laboratorio hasta la validación del resultado"/>
    <s v="Número de pruebas realizadas para UCI"/>
    <s v="(Total de minutos transcurridos desde la recepción de la muestra que entrega UCI al Laboratorio hasta la validación del resultado / Número de pruebas realizadas para UCI)"/>
    <s v="OK"/>
  </r>
  <r>
    <s v="1.3 Optimizar la atención integral para el paciente y su familia"/>
    <s v="O - Oportuno"/>
    <s v="EA.03. Gestión Clínica Excelente y Segura"/>
    <s v="PM. Gestión Apoyo Asistencial y Farmacéutico"/>
    <s v="X"/>
    <m/>
    <s v="Oportunidad en la entrega de resultados de biopsias de patología"/>
    <s v="Mensual"/>
    <s v="Enero a Diciembre"/>
    <s v="≤ 8 días"/>
    <s v="Hacia Abajo"/>
    <s v="Días"/>
    <x v="1"/>
    <s v="Sumatoria de días transcurridos desde la recepción de la biopsia hasta la validación del resultado"/>
    <s v="Total de resultados de biopsias de patologia"/>
    <s v="(Sumatoria de días transcurridos desde la recepción de la biopsia hasta la validación del resultado / Total de resultados de biopsias de patología)"/>
    <s v="OK"/>
  </r>
  <r>
    <s v="1.3 Optimizar la atención integral para el paciente y su familia"/>
    <s v="O - Oportuno"/>
    <s v="EA.03. Gestión Clínica Excelente y Segura"/>
    <s v="PM. Gestión Apoyo Asistencial y Farmacéutico"/>
    <s v="X"/>
    <m/>
    <s v="Reproceso por discrepancia medica en el Diagnostico Clínico Patológico"/>
    <s v="Mensual "/>
    <s v="De enero a diciembre "/>
    <s v="≤ 2%"/>
    <s v="Hacia Abajo"/>
    <s v="Porcentaje"/>
    <x v="1"/>
    <s v="Número de muestras reprocesadas por discrepancia (Inconsistencia clínica patológica)."/>
    <s v="Total de muestras procesadas en el período * 100"/>
    <s v="Número de muestras reprocesadas por discrepancia clínica patológica / Total de muestras procesadas en el período * 100"/>
    <s v="OK"/>
  </r>
  <r>
    <s v="1.3 Optimizar la atención integral para el paciente y su familia"/>
    <s v="O - Oportuno"/>
    <s v="EA.03. Gestión Clínica Excelente y Segura"/>
    <s v="PM. Gestión Apoyo Asistencial y Farmacéutico"/>
    <s v="X"/>
    <m/>
    <s v="Oportunidad de respuesta a las interconsultas solicitadas al servicio de nutrición clínica en estancia general"/>
    <s v="Mensual"/>
    <s v="Enero a Diciembre"/>
    <s v="≤ 5 horas"/>
    <s v="Hacia Abajo"/>
    <s v="Días"/>
    <x v="1"/>
    <s v="Sumatoria de horas trascurridas desde la solicitud de la interconsulta hasta la respuesta"/>
    <s v="Total de interconsultas solictadas al servicio de nutricion clinica"/>
    <s v="(Sumatoria de horas trascurridas desde la solicitud de la interconsulta hasta la respuesta / Total de interconsultas solicitadas al servicio de nutrición clínica)"/>
    <s v="OK"/>
  </r>
  <r>
    <s v="1.3 Optimizar la atención integral para el paciente y su familia"/>
    <s v="O - Oportuno"/>
    <s v="EA.03. Gestión Clínica Excelente y Segura"/>
    <s v="PM. Gestión Apoyo Asistencial y Farmacéutico"/>
    <s v="X"/>
    <m/>
    <s v="Oportunidad de respuesta a interconsulta del servicio de terapia respiratoria en estancia general"/>
    <s v="Mensual"/>
    <s v="Enero a Diciembre"/>
    <s v="≤ 5 horas"/>
    <s v="Hacia Arriba"/>
    <s v="Porcentaje"/>
    <x v="1"/>
    <s v="Sumatoria de horas trascurridas desde la solicitud de la interconsulta hasta la respuesta"/>
    <s v="Total de interconsultas de terapia respiratoria en estancia general"/>
    <s v="(Sumatoria de horas trascurridas desde la solicitud de la interconsulta hasta la respuesta / Total de interconsultas de terapia respiratoria en estancia general)"/>
    <s v="OK"/>
  </r>
  <r>
    <s v="1.3 Optimizar la atención integral para el paciente y su familia"/>
    <s v="O - Oportuno"/>
    <s v="EA.03. Gestión Clínica Excelente y Segura"/>
    <s v="PM. Gestión Apoyo Asistencial y Farmacéutico"/>
    <s v="X"/>
    <m/>
    <s v="Oportunidad de respuesta a las interconsultas solicitadas al área de fisioterapia en estancia general"/>
    <s v="Mensual"/>
    <s v="Enero a Diciembre"/>
    <s v="≤ 6 horas"/>
    <s v="Hacia Abajo"/>
    <s v="Días"/>
    <x v="1"/>
    <s v="Sumatoria de horas trascurridas desde la solicitud de la interconsulta hasta la respuesta"/>
    <s v="Total de interconsultas solictadas al area de fisioterapia"/>
    <s v="(Sumatoria de horas trascurridas desde la solicitud de la interconsulta hasta la respuesta / Total de interconsultas solicitadas al área de fisioterapia)"/>
    <s v="OK"/>
  </r>
  <r>
    <s v="1.3 Optimizar la atención integral para el paciente y su familia"/>
    <s v="O - Oportuno"/>
    <s v="EA.03. Gestión Clínica Excelente y Segura"/>
    <s v="PM. Gestión Apoyo Asistencial y Farmacéutico"/>
    <s v="X"/>
    <m/>
    <s v="Oportunidad de respuesta a las interconsultas solicitadas al área de fonoaudiología en estancia general"/>
    <s v="Mensual"/>
    <s v="Enero a Diciembre"/>
    <s v="≤ 6 horas"/>
    <s v="Hacia Abajo"/>
    <s v="Días"/>
    <x v="1"/>
    <s v="Sumatoria de horas trascurridas desde la solicitud de la interconsulta hasta la respuesta"/>
    <s v="Total de interconsultas solictadas al area de fonoaudiología"/>
    <s v="(Sumatoria de horas trascurridas desde la solicitud de la interconsulta hasta la respuesta / Total de interconsultas solicitadas área de fonoaudiología)"/>
    <s v="OK"/>
  </r>
  <r>
    <s v="1.3 Optimizar la atención integral para el paciente y su familia"/>
    <s v="O - Oportuno"/>
    <s v="EA.03. Gestión Clínica Excelente y Segura"/>
    <s v="PM. Gestión Apoyo Asistencial y Farmacéutico"/>
    <s v="X"/>
    <m/>
    <s v="Oportunidad de respuesta a las interconsultas solicitadas al servicio de terapia ocupacional en estancia general"/>
    <s v="Mensual"/>
    <s v="Enero a Diciembre"/>
    <s v="≤ 6 horas"/>
    <s v="Hacia Abajo"/>
    <s v="Días"/>
    <x v="1"/>
    <s v="Sumatoria de horas trascurridas desde la solicitud de la interconsulta hasta la respuesta"/>
    <s v="Total de interconsultas solictadas al area de terapia ocupacional"/>
    <s v="(Sumatoria de horas trascurridas desde la solicitud de la interconsulta hasta la respuesta / Total de interconsultas solicitadas al servicio de terapia ocupacional)"/>
    <s v="OK"/>
  </r>
  <r>
    <s v="1.3 Optimizar la atención integral para el paciente y su familia"/>
    <s v="O - Oportuno"/>
    <s v="EA.03. Gestión Clínica Excelente y Segura"/>
    <s v="PM. Atención Ambulatoria"/>
    <s v="X"/>
    <m/>
    <s v="Oportunidad en la Asignación de citas especializadas en general (1ra vez)"/>
    <s v="Mensual"/>
    <s v="Enero a Diciembre"/>
    <s v="≤  30 días"/>
    <s v="Hacia Abajo"/>
    <s v="Días"/>
    <x v="4"/>
    <s v="Sumatoria  días calendario entre la solicitud de cita y la fecha para la cual es asignada"/>
    <s v="Número de citas médicas especializadas asignadas en la institución"/>
    <s v="(Sumatoria  días calendario entre la solicitud de cita y la fecha para la cual es asignada / Número de citas médicas especializadas asignadas en la institución)"/>
    <s v="OK"/>
  </r>
  <r>
    <s v="1.3 Optimizar la atención integral para el paciente y su familia"/>
    <s v="O - Oportuno"/>
    <s v="EA.03. Gestión Clínica Excelente y Segura"/>
    <s v="PM. Atención Ambulatoria"/>
    <s v="X"/>
    <m/>
    <s v="Tiempo promedio de espera para la asignación de cita de Medicina Interna"/>
    <s v="Mensual"/>
    <s v="Enero a Diciembre"/>
    <s v="≤  30 días"/>
    <s v="Hacía abajo"/>
    <s v="Días "/>
    <x v="4"/>
    <s v="Sumatoría de la diferencia de los días calendario entre la fecha en la que se asignó la cita de Medicina Interna de primera vez y la fecha en la cual el usuario la solicitó"/>
    <s v="Número total de citas de Medicina Interna de primera vez asignadas en un período. "/>
    <s v="(Sumatoria de la diferencia de los días calendario entre la fecha en la que se asignó la cita de Medicina Interna de primera vez y la fecha en la cual el usuario la solicitó / Número total de citas de Medicina Interna de primera vez asignadas en un período)"/>
    <s v="OK"/>
  </r>
  <r>
    <s v="1.3 Optimizar la atención integral para el paciente y su familia"/>
    <s v="O - Oportuno"/>
    <s v="EA.03. Gestión Clínica Excelente y Segura"/>
    <s v="PM. Atención Ambulatoria"/>
    <s v="X"/>
    <m/>
    <s v="Tiempo promedio de espera para la asignación de cita de Pediatría"/>
    <s v="Mensual"/>
    <s v="Enero a Diciembre"/>
    <s v="≤  5 días"/>
    <s v="Hacía abajo"/>
    <s v="Días "/>
    <x v="4"/>
    <s v="Sumatoría de la diferencia de los días calendario entre la fecha en la que se asignó la cita de pediatría de primera vez y la fecha en la cual el usuario la solicitó"/>
    <s v="Número total de citas de pediatría de primera vez asignadas en un período. "/>
    <s v="(Sumatoria de la diferencia de los días calendario entre la fecha en la que se asignó la cita de pediatría de primera vez y la fecha en la cual el usuario la solicitó / Número total de citas de pediatría de primera vez asignadas en un período) "/>
    <s v="OK"/>
  </r>
  <r>
    <s v="1.3 Optimizar la atención integral para el paciente y su familia"/>
    <s v="O - Oportuno"/>
    <s v="EA.03. Gestión Clínica Excelente y Segura"/>
    <s v="PM. Atención Ambulatoria"/>
    <s v="X"/>
    <m/>
    <s v="Tiempo promedio de espera para la asignación de cita de Ginecología"/>
    <s v="Mensual"/>
    <s v="Enero a Diciembre"/>
    <s v="≤  15 días"/>
    <s v="Hacía abajo"/>
    <s v="Días "/>
    <x v="4"/>
    <s v="Sumatoría de la diferencia de los días calendario entre la fecha en la que se asignó la cita de ginecología de primera vez y la fecha en la cual el usuario la solicitó"/>
    <s v="Número total de citas de ginecología de primera vez asignadas en un período. "/>
    <s v="(Sumatoria de la diferencia de los días calendario entre la fecha en la que se asignó la cita de ginecología de primera vez y la fecha en la cual el usuario la solicitó / Número total de citas de ginecología de primera vez asignadas en un período)"/>
    <s v="OK"/>
  </r>
  <r>
    <s v="1.3 Optimizar la atención integral para el paciente y su familia"/>
    <s v="O - Oportuno"/>
    <s v="EA.03. Gestión Clínica Excelente y Segura"/>
    <s v="PM. Atención Ambulatoria"/>
    <s v="X"/>
    <m/>
    <s v="Tiempo promedio de espera para la asignación de cita de Obstetricia "/>
    <s v="Mensual"/>
    <s v="Enero a Diciembre"/>
    <s v="≤  5 días"/>
    <s v="Hacía abajo"/>
    <s v="Días "/>
    <x v="4"/>
    <s v="Sumatoría de la diferencia de los días calendario entre la fecha en la que se asignó la cita de obstetricia  de primera vez y la fecha en la cual el usuario la solicitó"/>
    <s v="Número total de citas de obstetricia de primera vez asignadas en un período."/>
    <s v="(Sumatoria de la diferencia de los días calendario entre la fecha en la que se asignó la cita de obstetricia de primera vez y la fecha en la cual el usuario la solicitó / Número total de citas de obstetricia de primera vez asignadas en un período) "/>
    <s v="OK"/>
  </r>
  <r>
    <s v="1.3 Optimizar la atención integral para el paciente y su familia"/>
    <s v="O - Oportuno"/>
    <s v="EA.03. Gestión Clínica Excelente y Segura"/>
    <s v="PM. Atención Ambulatoria"/>
    <s v="X"/>
    <m/>
    <s v="Tiempo promedio de espera para la asignación de cita de Cirugía General"/>
    <s v="Mensual"/>
    <s v="Enero a Diciembre"/>
    <s v="≤  20 días"/>
    <s v="Hacía abajo"/>
    <s v="Días "/>
    <x v="4"/>
    <s v="Sumatoría de la diferencia de los días calendario entre la fecha en la que se asignó la cita de cirugía general  de primera vez y la fecha en la cual el usuario la solicitó"/>
    <s v="Número total de citas de cirugía general de primera vez asignadas en un período."/>
    <s v="(Sumatoria de la diferencia de los días calendario entre la fecha en la que se asignó la cita de cirugía general de primera vez y la fecha en la cual el usuario la solicitó / Número total de citas de cirugía general de primera vez asignadas en un período)"/>
    <s v="OK"/>
  </r>
  <r>
    <s v="1.3 Optimizar la atención integral para el paciente y su familia"/>
    <s v="O - Oportuno"/>
    <s v="EA.03. Gestión Clínica Excelente y Segura"/>
    <s v="PM. Atención Ambulatoria"/>
    <s v="X"/>
    <m/>
    <s v="Porcentaje Cancelación de citas especializadas en general por causas atribuibles a la institución"/>
    <s v="Mensual"/>
    <s v="Enero a Diciembre"/>
    <s v="≤ 1%"/>
    <s v="Hacia Abajo"/>
    <s v="Porcentaje"/>
    <x v="4"/>
    <s v="Número de citas especializadas en general canceladas en el periodo por causas atribuibles a la institución"/>
    <s v="Número total de citas asignadas del período"/>
    <s v="(Número de citas especializadas en general canceladas en el periodo por causas atribuibles a la institución / Número total de citas asignadas del período)*100"/>
    <s v="OK"/>
  </r>
  <r>
    <s v="1.3 Optimizar la atención integral para el paciente y su familia"/>
    <s v="O - Oportuno"/>
    <s v="EA.03. Gestión Clínica Excelente y Segura"/>
    <s v="PM. Atención Ambulatoria"/>
    <s v="X"/>
    <m/>
    <s v="Oportunidad en la Atención en consulta de urgencias (Triage 2)"/>
    <s v="Mensual"/>
    <s v="Enero a Diciembre"/>
    <s v="≤ 22 minutos"/>
    <s v="Hacia Abajo"/>
    <s v="Minutos"/>
    <x v="4"/>
    <s v="Sumatoria del número de minutos transcurridos a partir de que el paciente es clasificado como Triage 2 y el momento en el cual es atendido en consulta de urgencias por el médico"/>
    <s v="Número total de pacientes clasificados como Triage 2 en un periodo determinado"/>
    <s v="(Sumatoria del número de minutos transcurridos a partir de que el paciente es clasificado como Triage 2 y el momento en el cual es atendido en consulta de urgencias por el médico / Número total de pacientes clasificados como Triage 2 en un periodo determinado)"/>
    <s v="OK"/>
  </r>
  <r>
    <s v="1.3 Optimizar la atención integral para el paciente y su familia"/>
    <s v="O - Oportuno"/>
    <s v="EA.03. Gestión Clínica Excelente y Segura"/>
    <s v="PM. Atención Ambulatoria"/>
    <s v="X"/>
    <m/>
    <s v="Presión de estancia de urgencias"/>
    <s v="Mensual"/>
    <s v="Enero a Diciembre"/>
    <s v="≤ 14 horas"/>
    <s v="Hacia Abajo"/>
    <s v="Minutos"/>
    <x v="4"/>
    <s v="Sumatoria de minutos transcurridos entre el ingreso a observación y la definición de conducta "/>
    <s v="Número de egresos de Urgencias"/>
    <s v="(Sumatoria de minutos transcurridos entre el ingreso a observación y la definición de conducta / Número de egresos de Urgencias)/60"/>
    <s v="OK"/>
  </r>
  <r>
    <s v="1.3 Optimizar la atención integral para el paciente y su familia"/>
    <s v="O - Oportuno"/>
    <s v="EA.03. Gestión Clínica Excelente y Segura"/>
    <s v="PM. Atención Ambulatoria"/>
    <s v="X"/>
    <m/>
    <s v="Oportunidad tiempo de respuesta interconsulta  urgencias"/>
    <s v="Mensual"/>
    <s v="Enero a Diciembre"/>
    <s v="≤  90 minutos"/>
    <s v="Hacia Abajo"/>
    <s v="Minutos"/>
    <x v="4"/>
    <s v="Sumatoria del número de minutos transcurridos a partir de que se genera la interconsulta y  la respusta de la especialidad "/>
    <s v="Número total de pacientes interconsultados desde urgencias en un periodo determinado"/>
    <s v="(Sumatoria del número de minutos transcurridos a partir de que se genera la interconsulta y  la respuesta de la especialidad /Número total de pacientes interconsultados desde urgencias en un periodo determinado)"/>
    <s v="OK"/>
  </r>
  <r>
    <s v="1.3 Optimizar la atención integral para el paciente y su familia"/>
    <s v="S - Seguro "/>
    <s v="EA.01. Gestión del Riesgo"/>
    <s v="PM. Atención Hospitalaria"/>
    <s v="X"/>
    <m/>
    <s v="Tasa Infecciones Asociadas al Cuidado de la Salud IACS"/>
    <s v="Mensual"/>
    <s v="Enero a Diciembre"/>
    <s v="≤ 3 por cada 1000 días de estancia"/>
    <s v="Hacia Abajo"/>
    <s v="Tasa"/>
    <x v="2"/>
    <s v="Número total de IACS"/>
    <s v="Número de días de estancia"/>
    <s v="(Número total de IACS/Número de días de estancia)*1000"/>
    <s v="no se presento propuesta"/>
  </r>
  <r>
    <s v="1.3 Optimizar la atención integral para el paciente y su familia"/>
    <s v="S - Seguro "/>
    <s v="EA.01. Gestión del Riesgo"/>
    <s v="PM. Atención Hospitalaria"/>
    <s v="X"/>
    <m/>
    <s v="Porcentaje de reingresos hospitalarios"/>
    <s v="Mensual"/>
    <s v="Enero a Diciembre"/>
    <s v="≤ 3%"/>
    <s v="Hacia Abajo"/>
    <s v="Porcentaje"/>
    <x v="2"/>
    <s v="Número total de pacientes que reingresan al servicio de hospitalización antes de 15 días por la misma causa en el período"/>
    <s v="Número total de egresos hospitalarios en el período"/>
    <s v="(Número total de pacientes que reingresan al servicio de hospitalización antes de 15 días por la misma causa en el período / Número total de egresos hospitalarios en el período)*100"/>
    <s v="no se presento propuesta"/>
  </r>
  <r>
    <s v="1.3 Optimizar la atención integral para el paciente y su familia"/>
    <s v="S - Seguro "/>
    <s v="EA.01. Gestión del Riesgo"/>
    <s v="PM. Atención Hospitalaria"/>
    <s v="X"/>
    <m/>
    <s v="Porcentaje de reintervención quirúrgica prevenible"/>
    <s v="Mensual"/>
    <s v="Enero a Diciembre"/>
    <s v="≤ 2%"/>
    <s v="Hacia Abajo"/>
    <s v="Porcentaje"/>
    <x v="0"/>
    <s v="Número total de cirugías con re intervenciones"/>
    <s v="Total  de cirugías realizadas en el periodo"/>
    <s v="(Número total de cirugías con re intervenciones prevenible / Total  de cirugías realizadas en el periodo)*100"/>
    <s v="no se presento propuesta"/>
  </r>
  <r>
    <s v="1.3 Optimizar la atención integral para el paciente y su familia"/>
    <s v="S - Seguro "/>
    <s v="EA.01. Gestión del Riesgo"/>
    <s v="PM. Atención Hospitalaria"/>
    <s v="X"/>
    <m/>
    <s v="Porcentaje de procedimientos quirúrgicos en paciente equivocado, en lugar equivocado, procedimiento erróneo e implante equivocado"/>
    <s v="Mensual"/>
    <s v="Enero a Diciembre"/>
    <s v="≤ 0,5%"/>
    <s v="Hacia Abajo"/>
    <s v="Porcentaje"/>
    <x v="0"/>
    <s v="Número de procedimientos quirúrgicos: en paciente equivocado, en lugar equivocado, procedimiento erróneo e implante equivocado"/>
    <s v="Número de pacientes intervenidos quirúrgicamente"/>
    <s v="(Número de procedimientos quirúrgicos: en paciente equivocado, en lugar equivocado, procedimiento erróneo e implante equivocado / Número de pacientes intervenidos quirúrgicamente)*100"/>
    <s v="no se presento propuesta"/>
  </r>
  <r>
    <s v="1.3 Optimizar la atención integral para el paciente y su familia"/>
    <s v="S - Seguro "/>
    <s v="EA.01. Gestión del Riesgo"/>
    <s v="PM. Atención Hospitalaria"/>
    <s v="X"/>
    <m/>
    <s v="Porcentaje de eventos adversos prevenibles detectados en Hospitalización"/>
    <s v="Mensual"/>
    <s v="Enero a Diciembre"/>
    <s v="≤ 9,5%"/>
    <s v="Hacia Abajo"/>
    <s v="Porcentaje"/>
    <x v="5"/>
    <s v="Número total de eventos adversos prevenibles detectados y analizados en hospitalización"/>
    <s v=" Número de egresos hospitalarios"/>
    <s v="(Número total de eventos adversos prevenibles detectados y analizados en hospitalización / Número de egresos hospitalarios )*100"/>
    <s v="OK"/>
  </r>
  <r>
    <s v="1.3 Optimizar la atención integral para el paciente y su familia"/>
    <s v="S - Seguro "/>
    <s v="EA.01. Gestión del Riesgo"/>
    <s v="PM. Atención Hospitalaria"/>
    <s v="X"/>
    <m/>
    <s v="Porcentaje de eventos adversos severos prevenibles detectados "/>
    <s v="Trimestral"/>
    <s v="Marzo-Junio-Septiembre-Diciembre"/>
    <s v="≤ 2%"/>
    <s v="Hacia Abajo"/>
    <s v="Porcentaje"/>
    <x v="5"/>
    <s v="Número total de eventos adversos severos prevenibles detectados y analizados"/>
    <s v="Número total de eventos adversos  prevenibles detectados y analizados  "/>
    <s v="(Número total de eventos adversos severos prevenibles detectados y analizados en hospitalización/Número total de eventos adversos  prevenibles detectados y analizados)*100"/>
    <s v="OK"/>
  </r>
  <r>
    <s v="1.3 Optimizar la atención integral para el paciente y su familia"/>
    <s v="S - Seguro "/>
    <s v="EA.01. Gestión del Riesgo"/>
    <s v="PM. Atención Hospitalaria"/>
    <s v="X"/>
    <m/>
    <s v="Porcentaje de eventos adversos severos prevenibles con plan de mejoramiento y protocolo de Londres"/>
    <s v="Trimestral"/>
    <s v="Marzo-Junio-Septiembre-Diciembre"/>
    <n v="1"/>
    <s v="Hacia Abajo"/>
    <s v="Porcentaje"/>
    <x v="5"/>
    <s v="Número total de eventos adversos severos prevenibles con plan de mejoramiento  y protocolo de londres formulado"/>
    <s v="Número total de eventos adversos severos prevenibles detectados y analizados"/>
    <s v="(Número total de eventos adversos severos prevenibles con plan de mejoramiento  y protocolo de londres formulado /Número total de eventos adversos severos prevenibles detectados y analizados)*100"/>
    <s v="OK"/>
  </r>
  <r>
    <s v="1.3 Optimizar la atención integral para el paciente y su familia"/>
    <s v="I - Informado"/>
    <s v="EA.04. Atención Centrada en el Usuario"/>
    <s v="PE. Comunicaciones y Atención al usuario"/>
    <m/>
    <s v="X"/>
    <s v="Cumplir y fortalecer los soportes documentales para los procesos de recolección, análisis, control y seguimiento de las PQRSDF"/>
    <s v="Anual"/>
    <s v="Marzo"/>
    <n v="1"/>
    <s v="Hacia Arriba"/>
    <s v="Porcentaje"/>
    <x v="6"/>
    <s v="N/A"/>
    <s v="N/A"/>
    <s v="Documentos elaborados (Instructivo diligenciamiento base de datos PQRSDF e Instructivo para el análisis y procesamiento de información de PQRSDF) en el sistema de gestión documental"/>
    <s v="OK"/>
  </r>
  <r>
    <s v="1.3 Optimizar la atención integral para el paciente y su familia"/>
    <s v="H - Humano"/>
    <s v="EA.05. Humanización de la Atención en Salud"/>
    <m/>
    <s v="X"/>
    <m/>
    <s v="Identificación del  dolor en hospitalización"/>
    <s v="Trimestral"/>
    <s v="Marzo-Junio-Septiembre-Diciembre"/>
    <s v="≥80%"/>
    <s v="Hacia Arriba"/>
    <s v="Porcentaje"/>
    <x v="2"/>
    <s v="Número de pacientes con  registro en  historia clínica de escala de dolor"/>
    <s v="Número total de pacientes  hospitalizados"/>
    <s v="(Número de pacientes con  registro en  historia clínica de escala de dolor/Número total de pacientes  hospitalizados) *100"/>
    <s v="OK"/>
  </r>
  <r>
    <s v="1.3 Optimizar la atención integral para el paciente y su familia"/>
    <s v="H - Humano"/>
    <s v="EA.05. Humanización de la Atención en Salud"/>
    <m/>
    <s v="X"/>
    <m/>
    <s v="Gestión del dolor en hospitalización  "/>
    <s v="Trimestral"/>
    <s v="Marzo-Junio-Septiembre-Diciembre"/>
    <s v="≥80%"/>
    <s v="Hacia Arriba"/>
    <s v="Porcentaje"/>
    <x v="2"/>
    <s v="Número de pacientes  intervenidos  por dolor ≥7 según escala subjetiva de dolor"/>
    <s v="Número total de pacientes  hospitalizados con dolor ≥7 según escala subjetiva de dolor"/>
    <s v="(Número de pacientes  intervenidos  por dolor ≥7 según escala subjetiva de dolor / Número total de pacientes  hospitalizados con dolor ≥7 según escala subjetiva de dolor) *100"/>
    <s v="OK"/>
  </r>
  <r>
    <s v="1.3 Optimizar la atención integral para el paciente y su familia"/>
    <s v="H - Humano"/>
    <s v="EA.05. Humanización de la Atención en Salud"/>
    <m/>
    <s v="X"/>
    <m/>
    <s v="Gestión de Código Lila  en hospitalización"/>
    <s v="Trimestral"/>
    <s v="Marzo-Junio-Septiembre-Diciembre"/>
    <s v="≥90%"/>
    <s v="Hacia Arriba"/>
    <s v="Porcentaje"/>
    <x v="2"/>
    <s v="Número de pacientes con activación de código lila atendidos según lista de chequeo o ruta  específica"/>
    <s v="Número de pacientes con activación de código lila"/>
    <s v="(Número de pacientes con activación de código lila atendidos según lista de chequeo o ruta  específica/ Número de pacientes con activación de código lila) *100"/>
    <s v="OK"/>
  </r>
</pivotCacheRecords>
</file>

<file path=xl/pivotCache/pivotCacheRecords11.xml><?xml version="1.0" encoding="utf-8"?>
<pivotCacheRecords xmlns="http://schemas.openxmlformats.org/spreadsheetml/2006/main" xmlns:r="http://schemas.openxmlformats.org/officeDocument/2006/relationships" count="60">
  <r>
    <s v="1.1 Sostener los resultados en salud (Enfermedades crónicas y de alto costo)"/>
    <x v="0"/>
    <s v="EA.03. Gestión Clínica Excelente y Segura"/>
    <s v="PM. Atención Hospitalaria"/>
    <x v="0"/>
    <x v="0"/>
    <s v="Proporción de pacientes mayores de 65 años con fractura de cadera sometidos a intervención quirúrgica temprana"/>
    <s v="Trimestral"/>
    <s v="Marzo-Junio-Septiembre-Diciembre"/>
    <s v="≥50%"/>
    <s v="Hacia Arriba"/>
    <s v="Porcentaje"/>
    <s v="Unidad Clínico Quirúrgica"/>
    <s v="Pacientes de 65 años o más ingresados en el hospital con diagnóstico de fractura de fémur superior a quienes se les inició la cirugía dentro de los dos días calendario posteriores a su ingreso al hospital y que cumplan con condiciones adecuadas de salud"/>
    <s v="Pacientes de 65 años o más ingresados en el hospital con diagnóstico de fractura de fémur superior que cumplan con condiciones adecuadas de salud"/>
    <s v="(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
  </r>
  <r>
    <s v="1.1 Sostener los resultados en salud (Enfermedades crónicas y de alto costo)"/>
    <x v="0"/>
    <s v="EA.03. Gestión Clínica Excelente y Segura"/>
    <s v="PM. Atención Hospitalaria"/>
    <x v="0"/>
    <x v="0"/>
    <s v="Porcentaje de entrega de prótesis a los usuarios antes de 45 días atendidos HOMIL"/>
    <s v="Trimestral"/>
    <s v="Marzo-Junio-Septiembre-Diciembre"/>
    <s v="≥80%"/>
    <s v="Hacia Arriba"/>
    <s v="Porcentaje"/>
    <s v="Unidad de Apoyo Diagnóstico y Terapéutico"/>
    <s v="Número de pacientes con prótesis entregados antes de 45 días"/>
    <s v="Total número de pacientes con toma de molde para cambio de prótesis"/>
    <s v="(Número de pacientes con prótesis entregados antes de 45 días / Total número de pacientes con toma de molde para cambio de prótesis) *100"/>
  </r>
  <r>
    <s v="1.1 Sostener los resultados en salud (Enfermedades crónicas y de alto costo)"/>
    <x v="0"/>
    <s v="EA.03. Gestión Clínica Excelente y Segura"/>
    <s v="PM. Atención Hospitalaria"/>
    <x v="0"/>
    <x v="0"/>
    <s v="Porcentaje de entrega de prótesis a los usuarios antes de 90 días atendidos PADPA desde emisión formula"/>
    <s v="Semestral"/>
    <s v="Junio-Diciembre"/>
    <s v="≥80%"/>
    <s v="Hacia Arriba"/>
    <s v="Porcentaje"/>
    <s v="Unidad de Apoyo Diagnóstico y Terapéutico"/>
    <s v="Número de pacientes con prótesis entregados antes de 90 días"/>
    <s v="Total número de pacientes con toma de molde para cambio de prótesis"/>
    <s v="(Número de pacientes con prótesis entregados antes de 90 días / Total número de pacientes con toma de molde para cambio de prótesis) *100"/>
  </r>
  <r>
    <s v="1.1 Sostener los resultados en salud (Enfermedades crónicas y de alto costo)"/>
    <x v="0"/>
    <s v="EA.03. Gestión Clínica Excelente y Segura"/>
    <s v="PM. Atención Hospitalaria"/>
    <x v="0"/>
    <x v="0"/>
    <s v="Supervivencia de cáncer de leucemia a 5 años"/>
    <s v="Anual"/>
    <s v="Noviembre"/>
    <s v="≥65%"/>
    <s v="Hacia Arriba"/>
    <s v="Porcentaje"/>
    <s v="Unidad Médica Hospitalaria"/>
    <s v="N/A"/>
    <s v="N/A"/>
    <s v="Resultado de la supervivencia Global de Cáncer de leucemia a 5 años "/>
  </r>
  <r>
    <s v="1.1 Sostener los resultados en salud (Enfermedades crónicas y de alto costo)"/>
    <x v="0"/>
    <s v="EA.03. Gestión Clínica Excelente y Segura"/>
    <s v="PM. Atención Hospitalaria"/>
    <x v="0"/>
    <x v="0"/>
    <s v="Supervivencia de cáncer de próstata  a 5 años"/>
    <s v="Anual"/>
    <s v="Noviembre"/>
    <s v="≥95%"/>
    <s v="Hacia Arriba"/>
    <s v="Porcentaje"/>
    <s v="Unidad Médica Hospitalaria"/>
    <s v="N/A"/>
    <s v="N/A"/>
    <s v="Resultado de la supervivencia Global de Cáncer de prostata a 5 años "/>
  </r>
  <r>
    <s v="1.1 Sostener los resultados en salud (Enfermedades crónicas y de alto costo)"/>
    <x v="0"/>
    <s v="EA.03. Gestión Clínica Excelente y Segura"/>
    <s v="PM. Atención Hospitalaria"/>
    <x v="0"/>
    <x v="0"/>
    <s v="Supervivencia de cáncer de cuello uterino a 5 años"/>
    <s v="Anual"/>
    <s v="Noviembre"/>
    <s v="≥90%"/>
    <s v="Hacia Arriba"/>
    <s v="Porcentaje"/>
    <s v="Unidad Médica Hospitalaria"/>
    <s v="N/A"/>
    <s v="N/A"/>
    <s v="Resultado de la supervivencia Global de Cáncer de cuello uterino a 5 años "/>
  </r>
  <r>
    <s v="1.1 Sostener los resultados en salud (Enfermedades crónicas y de alto costo)"/>
    <x v="0"/>
    <s v="EA.03. Gestión Clínica Excelente y Segura"/>
    <s v="PM. Atención Hospitalaria"/>
    <x v="0"/>
    <x v="0"/>
    <s v="Supervivencia de cáncer de mama a 5 años"/>
    <s v="Anual"/>
    <s v="Noviembre"/>
    <s v="≥85%"/>
    <s v="Hacia Arriba"/>
    <s v="Porcentaje"/>
    <s v="Unidad Médica Hospitalaria"/>
    <s v="N/A"/>
    <s v="N/A"/>
    <s v="Resultado de la supervivencia Global de Cáncer de mama a 5 años "/>
  </r>
  <r>
    <s v="1.1 Sostener los resultados en salud (Enfermedades crónicas y de alto costo)"/>
    <x v="0"/>
    <s v="EA.03. Gestión Clínica Excelente y Segura"/>
    <s v="PM. Atención Hospitalaria"/>
    <x v="0"/>
    <x v="0"/>
    <s v="Supervivencia de cáncer colorectal a 5 años"/>
    <s v="Anual"/>
    <s v="Noviembre"/>
    <s v="≥65%"/>
    <s v="Hacia Arriba"/>
    <s v="Porcentaje"/>
    <s v="Unidad Médica Hospitalaria"/>
    <s v="N/A"/>
    <s v="N/A"/>
    <s v="Resultado de la supervivencia Global de Cáncer colorectal a 5 años "/>
  </r>
  <r>
    <s v="1.2 Garantizar la eficiencia y calidad de los procesos asistenciales"/>
    <x v="1"/>
    <s v="EA.04. Atención Centrada en el Usuario"/>
    <s v="PM. Gestión Apoyo Asistencial y Farmacéutico"/>
    <x v="0"/>
    <x v="0"/>
    <s v="Porcentaje de cumplimiento de estándares de certificación en BPE"/>
    <s v="Semestral"/>
    <s v="Junio-Diciembre"/>
    <n v="1"/>
    <s v="Igual a"/>
    <s v="Porcentaje"/>
    <s v="Unidad de Farmacia"/>
    <s v="[(Número de indicadores críticos que cumplen la resolución 0444/2008 *0,70)+(Número de indicadores mayores que cumplen la resolución 0444/2008 *0,20)+(Número de indicadores menores que cumplen la resolución 0444/2008 *0,09)+(Número de indicadores informativos que cumplen la resolución 0444/2008 *0,01)]"/>
    <s v="Sumatoria de indicadores de la resolución 0444/2008"/>
    <s v="[(Número de indicadores críticos que cumplen la resolución 0444/2008 *0,70)+(Número de indicadores mayores que cumplen la resolución 0444/2008 *0,20)+(Número de indicadores menores que cumplen la resolución 0444/2008 *0,09)+(Número de indicadores informativos que cumplen la resolución 0444/2008 *0,01)] / (Sumatoria de indicadores de la resolución 0444/2008) * 100"/>
  </r>
  <r>
    <s v="1.2 Garantizar la eficiencia y calidad de los procesos asistenciales"/>
    <x v="1"/>
    <s v="EA.04. Atención Centrada en el Usuario"/>
    <s v="PM. Gestión Apoyo Asistencial y Farmacéutico"/>
    <x v="0"/>
    <x v="0"/>
    <s v="Porcentaje de cumplimiento de estándares de certificación en BPM"/>
    <s v="Semestral"/>
    <s v="Junio-Diciembre"/>
    <n v="1"/>
    <s v="Igual a"/>
    <s v="Porcentaje"/>
    <s v="Unidad de Farmacia"/>
    <s v="(Número de items criticos en cumplimiento según la Resolución 2011012580/2011 x 0,8) + (Número de items mayores en cumplimiento según la Resolución 2011012580/2011 x 0,2)"/>
    <s v="Número total de items ciriticos  + mayores según la Resolución 2011012580/2011"/>
    <s v="((Número de ítems críticos en cumplimiento según la Resolución 2011012580/2011 x 0,8) + (Número de ítems mayores en cumplimiento según la Resolución 2011012580/2011 x 0,2)) / 276 (Número total de ítems críticos  + mayores según la Resolución 2011012580/2011) * 100"/>
  </r>
  <r>
    <s v="1.2 Garantizar la eficiencia y calidad de los procesos asistenciales"/>
    <x v="1"/>
    <s v="EA.04. Atención Centrada en el Usuario"/>
    <s v="PM. Gestión Apoyo Asistencial y Farmacéutico"/>
    <x v="0"/>
    <x v="0"/>
    <s v="Porcentaje de cumplimiento de estándares de certificación en el taller de prótesis y amputados"/>
    <s v="Semestral"/>
    <s v="Junio-Diciembre"/>
    <n v="1"/>
    <s v="Igual a"/>
    <s v="Porcentaje"/>
    <s v="Unidad de Apoyo Diagnóstico y Terapéutico"/>
    <s v="Número de items en cumplimiento según la Resolución 2968/2015"/>
    <s v="Número total de items según la Resolución 2968/2015"/>
    <s v="(Número de de items en cumplimiento según la Resolución 2968/2015/ Número total de items según la Resolución 2968/2015) *100"/>
  </r>
  <r>
    <s v="1.2 Garantizar la eficiencia y calidad de los procesos asistenciales"/>
    <x v="1"/>
    <s v="EA.04. Atención Centrada en el Usuario"/>
    <s v="PM. Gestión Apoyo Asistencial y Farmacéutico"/>
    <x v="0"/>
    <x v="0"/>
    <s v="Porcentaje de cumplimiento de estándares de certficación del banco de sangre"/>
    <s v="Semestral"/>
    <s v="Junio-Diciembre"/>
    <n v="1"/>
    <s v="Igual a"/>
    <s v="Porcentaje"/>
    <s v="Unidad de Apoyo Diagnóstico y Terapéutico"/>
    <s v="Número de items en cumplimiento según la normatividad vigente"/>
    <s v="Número total de items según la normatividad vigente"/>
    <s v="(Número de items en cumplimiento según la normatividad vigente / Número total de items según la normatividad vigente) *100"/>
  </r>
  <r>
    <s v="1.2 Garantizar la eficiencia y calidad de los procesos asistenciales"/>
    <x v="2"/>
    <s v="EA.01. Gestión del Riesgo"/>
    <s v="PM. Gestión Apoyo Asistencial y Farmacéutico"/>
    <x v="0"/>
    <x v="0"/>
    <s v="Porcentaje  de pedidos cargados de insumos y medicamentos en Dinamica Gerencial"/>
    <s v="Mensual"/>
    <s v="Enero a Diciembre"/>
    <s v="≥93%"/>
    <s v="Igual a"/>
    <s v="Porcentaje"/>
    <s v="Unidad de Farmacia"/>
    <s v="Número de pedidos entregados y cargados de insumos y medicamentos efectivamente  en Dinamica Gerencial."/>
    <s v="Número total de solicitudes de pedidos recibido en farmacia tecnologias en salud (FTS)."/>
    <s v="(Número de pedidos entregados y cargados de insumos y medicamentos efectivamente  en Dinamica Gerencial / Número total de solicitudes de pedidos recibidos en farmacia tecnologías en salud (FTS)) *100"/>
  </r>
  <r>
    <s v="1.2 Garantizar la eficiencia y calidad de los procesos asistenciales"/>
    <x v="2"/>
    <s v="EA.03. Gestión Clínica Excelente y Segura"/>
    <s v="PM. Gestión Apoyo Asistencial y Farmacéutico"/>
    <x v="0"/>
    <x v="0"/>
    <s v="Porcentaje de devoluciones NO JUSTIFICADAS de medicamentos en paciente hospitalizado"/>
    <s v="Mensual"/>
    <s v="Enero a Diciembre"/>
    <s v="≤10%"/>
    <s v="Igual a"/>
    <s v="Porcentaje"/>
    <s v="Unidad de Farmacia"/>
    <s v="Número total de medicamentos devueltos por causas no asociadas a la condición del paciente en hospitalización"/>
    <s v="Número de medicamentos dispensados para paciente hospitalizado"/>
    <s v="(Número total de medicamentos devueltos por causas no asociadas a la condición del paciente en hospitalización / Número de medicamentos dispensados para paciente hospitalizado)"/>
  </r>
  <r>
    <s v="1.2 Garantizar la eficiencia y calidad de los procesos asistenciales"/>
    <x v="2"/>
    <s v="EA.03. Gestión Clínica Excelente y Segura"/>
    <s v="PM. Gestión Apoyo Asistencial y Farmacéutico"/>
    <x v="0"/>
    <x v="0"/>
    <s v="Porcentaje de devoluciones NO JUSTIFICADAS de medicamentos en paciente urgencias"/>
    <s v="Mensual"/>
    <s v="Enero a Diciembre"/>
    <s v="≤10%"/>
    <s v="Igual a"/>
    <s v="Porcentaje"/>
    <s v="Unidad de Farmacia"/>
    <s v="Número total de medicamentos devueltos por causas no asociadas a la condición del paciente en urgencias"/>
    <s v="Número de medicamentos dispensados para paciente en urgencias"/>
    <s v="(Número total de medicamentos devueltos por causas no asociadas a la condición del paciente en urgencias / Número de medicamentos dispensados para paciente en urgencias)"/>
  </r>
  <r>
    <s v="1.2 Garantizar la eficiencia y calidad de los procesos asistenciales"/>
    <x v="2"/>
    <s v="EA.03. Gestión Clínica Excelente y Segura"/>
    <s v="PM. Gestión Apoyo Asistencial y Farmacéutico"/>
    <x v="0"/>
    <x v="0"/>
    <s v="Porcentaje de devoluciones gestionadas "/>
    <s v="Mensual"/>
    <s v="Enero a Diciembre"/>
    <s v="≥95%"/>
    <s v="Igual a"/>
    <s v="Porcentaje"/>
    <s v="Unidad de Farmacia"/>
    <s v="Número de devoluciones tramitadas efectivamente en 24hrs"/>
    <s v="Número total de devoluciones generadas en 24hrs"/>
    <s v="(Número de devoluciones tramitadas efectivamente en 24hrs  / Número total de devoluciones generadas en 24hrs) *100"/>
  </r>
  <r>
    <s v="1.3 Optimizar la atención integral para el paciente y su familia"/>
    <x v="2"/>
    <s v="EA.03. Gestión Clínica Excelente y Segura"/>
    <s v="PM. Atención Hospitalaria"/>
    <x v="0"/>
    <x v="0"/>
    <s v="Giro cama de Hospitalización sin UCI y TPR"/>
    <s v="Mensual"/>
    <s v="Enero a Diciembre"/>
    <s v="≥3,4"/>
    <s v="Hacia Arriba"/>
    <s v="Unidad"/>
    <s v="Unidad Médica Hospitalaria"/>
    <s v="Número de egresos hospitalarios en el mes"/>
    <s v="Número de camas promedio disponibles en el mes"/>
    <s v="(Número de egresos hospitalarios en el mes / Número de camas promedio disponibles en el mes)"/>
  </r>
  <r>
    <s v="1.3 Optimizar la atención integral para el paciente y su familia"/>
    <x v="2"/>
    <s v="EA.03. Gestión Clínica Excelente y Segura"/>
    <s v="PM. Atención Hospitalaria"/>
    <x v="0"/>
    <x v="0"/>
    <s v="Porcentaje Cancelación de Cirugías Programada por causas atribuibles a la institución"/>
    <s v="Mensual"/>
    <s v="Enero a Diciembre"/>
    <s v="≤ 4%"/>
    <s v="Hacia Abajo"/>
    <s v="Porcentaje"/>
    <s v="Unidad Clínico Quirúrgica"/>
    <s v="Número de cirugías programadas canceladas en el periodo por causas atribuibles a la institución"/>
    <s v="Total de cirugías programadas"/>
    <s v="(Número de cirugías programadas canceladas en el periodo por causas atribuibles a la institución / Total de cirugías programadas)*100"/>
  </r>
  <r>
    <s v="1.3 Optimizar la atención integral para el paciente y su familia"/>
    <x v="2"/>
    <s v="EA.03. Gestión Clínica Excelente y Segura"/>
    <s v="PM. Atención Hospitalaria"/>
    <x v="0"/>
    <x v="0"/>
    <s v="Oportunidad Cirugías Programadas "/>
    <s v="Mensual"/>
    <s v="Enero a Diciembre"/>
    <s v="≤  30 días"/>
    <s v="Hacia Abajo"/>
    <s v="Días"/>
    <s v="Unidad Clínico Quirúrgica"/>
    <s v="Sumatoria de días calendario transcurridos entre la radicacion de documentos en la oficina de cirugia y el momento en el cual se realizan las cirugías"/>
    <s v="Número de cirugías programadas realizadas en el periodo"/>
    <s v="(Sumatoria de días calendario transcurridos entre la radicación de documentos en la oficina de cirugía y el momento en el cual se realizan las cirugías / Número de cirugías programadas realizadas en el periodo)"/>
  </r>
  <r>
    <s v="1.3 Optimizar la atención integral para el paciente y su familia"/>
    <x v="2"/>
    <s v="EA.03. Gestión Clínica Excelente y Segura"/>
    <s v="PM. Gestión Apoyo Asistencial y Farmacéutico"/>
    <x v="0"/>
    <x v="0"/>
    <s v="Oportunidad en la toma e interpretación radiológica de resonancia magnética de ambulatoria"/>
    <s v="Mensual"/>
    <s v="Enero a Diciembre"/>
    <s v="≤ 20 Días"/>
    <s v="Hacia Abajo"/>
    <s v="Días"/>
    <s v="Unidad de Apoyo Diagnóstico y Terapéutico"/>
    <s v="Total, tiempo (días) transcurridos entre la solicitud de asignación de la cita hasta la interpretación radiológica del estudio."/>
    <s v="Total, de resonancia magnética solicitadas y realizadas por atención periodo paciente de ambulatorio."/>
    <s v="(Total tiempo (días) transcurridos entre la solicitud de asignación de cita y la interpretación radiológica de la lectura del estudio/ total de resonancia magnética solicitadas y realizadas por atención periodo paciente de ambulatorio)."/>
  </r>
  <r>
    <s v="1.3 Optimizar la atención integral para el paciente y su familia"/>
    <x v="2"/>
    <s v="EA.03. Gestión Clínica Excelente y Segura"/>
    <s v="PM. Gestión Apoyo Asistencial y Farmacéutico"/>
    <x v="0"/>
    <x v="0"/>
    <s v="Oportunidad en la toma e interpretación radiológica de resonancia magnética de hospitalización"/>
    <s v="Mensual"/>
    <s v="Enero a Diciembre"/>
    <s v="≤ 24 Horas"/>
    <s v="Hacia Abajo"/>
    <s v="Horas"/>
    <s v="Unidad de Apoyo Diagnóstico y Terapéutico"/>
    <s v="Total, tiempo (horas) transcurridos entre la solicitud de asignación de la cita hasta la interpretación radiológica del estudio."/>
    <s v="Total, de resonancia magnética solicitadas y realizadas por atención periodo paciente de hospitalización."/>
    <s v="(Total tiempo (horas) transcurridos entre la solicitud de asignación de cita y la interpretación radiológica de la lectura del estudio/ total de resonancia magnética solicitadas y realizadas por atención periodo paciente de hospitalización)."/>
  </r>
  <r>
    <s v="1.3 Optimizar la atención integral para el paciente y su familia"/>
    <x v="2"/>
    <s v="EA.03. Gestión Clínica Excelente y Segura"/>
    <s v="PM. Gestión Apoyo Asistencial y Farmacéutico"/>
    <x v="0"/>
    <x v="0"/>
    <s v="Oportunidad en la toma e interpretación radiológica de  tomografía axial computarizada de ambulatoria"/>
    <s v="Mensual"/>
    <s v="Enero a Diciembre"/>
    <s v="≤ 7 Días"/>
    <s v="Hacia Abajo"/>
    <s v="Días"/>
    <s v="Unidad de Apoyo Diagnóstico y Terapéutico"/>
    <s v="Total, tiempo (días) transcurridos entre la solicitud de asignación de la cita hasta la interpretación radiológica del estudio."/>
    <s v="total, de toma de tomografía axial computarizada solicitadas y realizadas por atención periodo paciente de ambulatorio."/>
    <s v="(Total tiempo (días) transcurridos entre la solicitud de asignación de cita y la interpretación radiológica de la lectura del estudio/ total de toma de tomografía axial computarizada solicitadas y realizadas por atención periodo paciente de ambulatorio)."/>
  </r>
  <r>
    <s v="1.3 Optimizar la atención integral para el paciente y su familia"/>
    <x v="2"/>
    <s v="EA.03. Gestión Clínica Excelente y Segura"/>
    <s v="PM. Gestión Apoyo Asistencial y Farmacéutico"/>
    <x v="0"/>
    <x v="0"/>
    <s v="Oportunidad en la toma e interpretación radiológica de  tomografía axial computarizada de hospitalización"/>
    <s v="Mensual"/>
    <s v="Enero a Diciembre"/>
    <s v="≤ 16 Horas"/>
    <s v="Hacia Abajo"/>
    <s v="Horas"/>
    <s v="Unidad de Apoyo Diagnóstico y Terapéutico"/>
    <s v="Total, tiempo (horas) transcurridos entre la solicitud de asignación de la cita hasta la interpretación radiológica del estudio."/>
    <s v="total, de toma de tomografía axial computarizada solicitadas y realizadas por atención periodo paciente de hospitalización."/>
    <s v="(Total tiempo (horas) transcurridos entre la solicitud de asignación de cita y la interpretación radiológica de la lectura del estudio/ total de toma de tomografía axial computarizada solicitadas y realizadas por atención periodo paciente de hospitalización)."/>
  </r>
  <r>
    <s v="1.3 Optimizar la atención integral para el paciente y su familia"/>
    <x v="2"/>
    <s v="EA.03. Gestión Clínica Excelente y Segura"/>
    <s v="PM. Gestión Apoyo Asistencial y Farmacéutico"/>
    <x v="0"/>
    <x v="0"/>
    <s v="Oportunidad en la toma e interpretación radiológica de ecografía de ambulatoria"/>
    <s v="Mensual"/>
    <s v="Enero a Diciembre"/>
    <s v="≤ 5 Días"/>
    <s v="Hacia Abajo"/>
    <s v="Días"/>
    <s v="Unidad de Apoyo Diagnóstico y Terapéutico"/>
    <s v="Total, tiempo (días) transcurridos entre la solicitud de asignación de la cita hasta la interpretación radiológica del estudio."/>
    <s v="total, de toma de ecografía solicitadas y realizadas por atención periodo paciente de ambulatorio."/>
    <s v="(Total tiempo (días) transcurridos entre la solicitud de asignación de cita y la interpretación radiológica de la lectura del estudio/ total de toma de ecografía solicitadas y realizadas por atención periodo paciente de ambulatorio)."/>
  </r>
  <r>
    <s v="1.3 Optimizar la atención integral para el paciente y su familia"/>
    <x v="2"/>
    <s v="EA.03. Gestión Clínica Excelente y Segura"/>
    <s v="PM. Gestión Apoyo Asistencial y Farmacéutico"/>
    <x v="0"/>
    <x v="0"/>
    <s v="Oportunidad en la toma e interpretación radiológica de ecografía de hospitalización"/>
    <s v="Mensual"/>
    <s v="Enero a Diciembre"/>
    <s v="≤ 8 Horas"/>
    <s v="Hacia Abajo"/>
    <s v="Horas"/>
    <s v="Unidad de Apoyo Diagnóstico y Terapéutico"/>
    <s v="Total, tiempo (horas) transcurridos entre la solicitud de asignación de la cita hasta la interpretación radiológica del estudio."/>
    <s v="total, de toma de ecografía solicitadas y realizadas por atención periodo paciente de hospitalización."/>
    <s v="(Total tiempo (horas) transcurridos entre la solicitud de asignación de cita y la interpretación radiológica de la lectura del estudio/ total de toma de ecografía solicitadas y realizadas por atención periodo paciente de hospitalización)."/>
  </r>
  <r>
    <s v="1.3 Optimizar la atención integral para el paciente y su familia"/>
    <x v="2"/>
    <s v="EA.03. Gestión Clínica Excelente y Segura"/>
    <s v="PM. Gestión Apoyo Asistencial y Farmacéutico"/>
    <x v="0"/>
    <x v="0"/>
    <s v="Oportunidad en la toma e interpretación radiológica de   radiografía convencional (Rayos X) de ambulatoria"/>
    <s v="Mensual"/>
    <s v="Enero a Diciembre"/>
    <s v="≤ 3 Días"/>
    <s v="Hacia Abajo"/>
    <s v="Días"/>
    <s v="Unidad de Apoyo Diagnóstico y Terapéutico"/>
    <s v="Total, tiempo (días) transcurridos entre la solicitud de asignación de la cita hasta la interpretación radiológica del estudio."/>
    <s v="total, de toma de radiografía convencional (Rayos X) solicitadas y realizadas por atención periodo paciente de ambulatorio."/>
    <s v="(Total tiempo (días) transcurridos entre la solicitud de asignación de cita y la interpretación radiológica de la lectura del estudio/ total de toma de radiografía convencional (Rayos X) solicitadas y realizadas por atención periodo paciente de ambulatorio)."/>
  </r>
  <r>
    <s v="1.3 Optimizar la atención integral para el paciente y su familia"/>
    <x v="2"/>
    <s v="EA.03. Gestión Clínica Excelente y Segura"/>
    <s v="PM. Gestión Apoyo Asistencial y Farmacéutico"/>
    <x v="0"/>
    <x v="0"/>
    <s v="Oportunidad en la toma e interpretación radiológica de   radiografía convencional (Rayos X) de hospitalización"/>
    <s v="Mensual"/>
    <s v="Enero a Diciembre"/>
    <s v="≤ 8 Horas"/>
    <s v="Hacia Abajo"/>
    <s v="Horas"/>
    <s v="Unidad de Apoyo Diagnóstico y Terapéutico"/>
    <s v="Total, tiempo (horas) transcurridos entre la solicitud de asignación de la cita hasta la interpretación radiológica del estudio."/>
    <s v="total, de toma de radiografía convencional (Rayos X) solicitadas y realizadas por atención periodo paciente de hospitalización."/>
    <s v="(Total tiempo (horas) transcurridos entre la solicitud de asignación de cita y la interpretación radiológica de la lectura del estudio/ total de toma de radiografía convencional (Rayos X) solicitadas y realizadas por atención periodo paciente de hospitalización)."/>
  </r>
  <r>
    <s v="1.3 Optimizar la atención integral para el paciente y su familia"/>
    <x v="2"/>
    <s v="EA.03. Gestión Clínica Excelente y Segura"/>
    <s v="PM. Gestión Apoyo Asistencial y Farmacéutico"/>
    <x v="0"/>
    <x v="0"/>
    <s v="Estudios y/o procedimientos de imágenes diagnósticas por egreso de urgencias"/>
    <s v="Mensual "/>
    <s v="De enero a diciembre "/>
    <s v="≤ 5 estudios"/>
    <s v="Hacia Abajo"/>
    <s v="Número"/>
    <s v="Unidad de Apoyo Diagnóstico y Terapéutico"/>
    <s v="Sumatoria de estudios y/o procedimientos de imágenes diagnósticas  realizados a pacientes en urgencias en el período"/>
    <s v="Número total de egresos de urgencias en el mismo período"/>
    <s v="Numero de estudios de imágenes diagnosticas realizados a pacientes en urgencias / Total de egresos del servicio de urgencias "/>
  </r>
  <r>
    <s v="1.3 Optimizar la atención integral para el paciente y su familia"/>
    <x v="2"/>
    <s v="EA.03. Gestión Clínica Excelente y Segura"/>
    <s v="PM. Gestión Apoyo Asistencial y Farmacéutico"/>
    <x v="0"/>
    <x v="0"/>
    <s v="Oportunidad en la entrega de resultados de laboratorios de consulta externa"/>
    <s v="Mensual"/>
    <s v="Enero a Diciembre"/>
    <s v="≤ 22 horas"/>
    <s v="Hacia Abajo"/>
    <s v="Horas"/>
    <s v="Unidad de Apoyo Diagnóstico y Terapéutico"/>
    <s v="Total de horas transcurridas desde el registro del paciente en toma de muestras del Laboratorioo  hasta la validación del resultado"/>
    <s v="Número de pruebas realizadas de pacientes de consulta externa"/>
    <s v="(Total de horas transcurridas desde el registro del paciente en toma de muestras del Laboratorio  hasta la validación del resultado / Número de pruebas realizadas de pacientes de consulta externa)"/>
  </r>
  <r>
    <s v="1.3 Optimizar la atención integral para el paciente y su familia"/>
    <x v="2"/>
    <s v="EA.03. Gestión Clínica Excelente y Segura"/>
    <s v="PM. Gestión Apoyo Asistencial y Farmacéutico"/>
    <x v="0"/>
    <x v="0"/>
    <s v="Oportunidad en la entrega de resultados de laboratorios en servicio de urgencias"/>
    <s v="Mensual"/>
    <s v="Enero a Diciembre"/>
    <s v="≤ 60 minutos"/>
    <s v="Hacia Abajo"/>
    <s v="Minutos"/>
    <s v="Unidad de Apoyo Diagnóstico y Terapéutico"/>
    <s v="Total de minutos transcurridos desde la recepción de la muestra que entrega urgencias hasta la validación del resultado"/>
    <s v="Número de pruebas realizadas para urgencias"/>
    <s v="(Total de minutos transcurridos desde la recepción de la muestra que entrega urgencias al Laboratorio hasta la validación del resultado / Número de pruebas realizadas para urgencias)"/>
  </r>
  <r>
    <s v="1.3 Optimizar la atención integral para el paciente y su familia"/>
    <x v="2"/>
    <s v="EA.03. Gestión Clínica Excelente y Segura"/>
    <s v="PM. Gestión Apoyo Asistencial y Farmacéutico"/>
    <x v="0"/>
    <x v="0"/>
    <s v="Oportunidad en la entrega de resultados de laboratorios  en el servicio de hospitalización"/>
    <s v="Mensual"/>
    <s v="Enero a Diciembre"/>
    <s v="≤ 90 minutos"/>
    <s v="Hacia Abajo"/>
    <s v="Minutos"/>
    <s v="Unidad de Apoyo Diagnóstico y Terapéutico"/>
    <s v="Total de minutos transcurridos desde la recepción de la muestra que entrega hospitalizados al Laboratorio hasta la validación del resultado"/>
    <s v="Número de pruebas realizadas para hospitalización"/>
    <s v="(Total de minutos transcurridos desde la recepción de la muestra que entrega hospitalizados al Laboratorio hasta la validación del resultado / Número de pruebas realizadas para hospitalización)"/>
  </r>
  <r>
    <s v="1.3 Optimizar la atención integral para el paciente y su familia"/>
    <x v="2"/>
    <s v="EA.03. Gestión Clínica Excelente y Segura"/>
    <s v="PM. Gestión Apoyo Asistencial y Farmacéutico"/>
    <x v="0"/>
    <x v="0"/>
    <s v="Oportunidad en la entrega de resultados de laboratorios en el servicio de UCI "/>
    <s v="Mensual"/>
    <s v="Enero a Diciembre"/>
    <s v="≤ 60 minutos"/>
    <s v="Hacia Abajo"/>
    <s v="Minutos"/>
    <s v="Unidad de Apoyo Diagnóstico y Terapéutico"/>
    <s v="Total de minutos transcurridos desde la recepción de la muestra que entrega UCI al Laboratorio hasta la validación del resultado"/>
    <s v="Número de pruebas realizadas para UCI"/>
    <s v="(Total de minutos transcurridos desde la recepción de la muestra que entrega UCI al Laboratorio hasta la validación del resultado / Número de pruebas realizadas para UCI)"/>
  </r>
  <r>
    <s v="1.3 Optimizar la atención integral para el paciente y su familia"/>
    <x v="2"/>
    <s v="EA.03. Gestión Clínica Excelente y Segura"/>
    <s v="PM. Gestión Apoyo Asistencial y Farmacéutico"/>
    <x v="0"/>
    <x v="0"/>
    <s v="Oportunidad en la entrega de resultados de biopsias de patología"/>
    <s v="Mensual"/>
    <s v="Enero a Diciembre"/>
    <s v="≤ 8 días"/>
    <s v="Hacia Abajo"/>
    <s v="Días"/>
    <s v="Unidad de Apoyo Diagnóstico y Terapéutico"/>
    <s v="Sumatoria de días transcurridos desde la recepción de la biopsia hasta la validación del resultado"/>
    <s v="Total de resultados de biopsias de patologia"/>
    <s v="(Sumatoria de días transcurridos desde la recepción de la biopsia hasta la validación del resultado / Total de resultados de biopsias de patología)"/>
  </r>
  <r>
    <s v="1.3 Optimizar la atención integral para el paciente y su familia"/>
    <x v="2"/>
    <s v="EA.03. Gestión Clínica Excelente y Segura"/>
    <s v="PM. Gestión Apoyo Asistencial y Farmacéutico"/>
    <x v="0"/>
    <x v="0"/>
    <s v="Reproceso por discrepancia medica en el Diagnostico Clínico Patológico"/>
    <s v="Mensual "/>
    <s v="De enero a diciembre "/>
    <s v="≤ 2%"/>
    <s v="Hacia Abajo"/>
    <s v="Porcentaje"/>
    <s v="Unidad de Apoyo Diagnóstico y Terapéutico"/>
    <s v="Número de muestras reprocesadas por discrepancia (Inconsistencia clínica patológica)."/>
    <s v="Total de muestras procesadas en el período * 100"/>
    <s v="Número de muestras reprocesadas por discrepancia clínica patológica / Total de muestras procesadas en el período * 100"/>
  </r>
  <r>
    <s v="1.3 Optimizar la atención integral para el paciente y su familia"/>
    <x v="2"/>
    <s v="EA.03. Gestión Clínica Excelente y Segura"/>
    <s v="PM. Gestión Apoyo Asistencial y Farmacéutico"/>
    <x v="0"/>
    <x v="0"/>
    <s v="Oportunidad de respuesta a las interconsultas solicitadas al servicio de nutrición clínica en estancia general"/>
    <s v="Mensual"/>
    <s v="Enero a Diciembre"/>
    <s v="≤ 5 horas"/>
    <s v="Hacia Abajo"/>
    <s v="Días"/>
    <s v="Unidad de Apoyo Diagnóstico y Terapéutico"/>
    <s v="Sumatoria de horas trascurridas desde la solicitud de la interconsulta hasta la respuesta"/>
    <s v="Total de interconsultas solictadas al servicio de nutricion clinica"/>
    <s v="(Sumatoria de horas trascurridas desde la solicitud de la interconsulta hasta la respuesta / Total de interconsultas solicitadas al servicio de nutrición clínica)"/>
  </r>
  <r>
    <s v="1.3 Optimizar la atención integral para el paciente y su familia"/>
    <x v="2"/>
    <s v="EA.03. Gestión Clínica Excelente y Segura"/>
    <s v="PM. Gestión Apoyo Asistencial y Farmacéutico"/>
    <x v="0"/>
    <x v="0"/>
    <s v="Oportunidad de respuesta a interconsulta del servicio de terapia respiratoria en estancia general"/>
    <s v="Mensual"/>
    <s v="Enero a Diciembre"/>
    <s v="≤ 5 horas"/>
    <s v="Hacia Arriba"/>
    <s v="Porcentaje"/>
    <s v="Unidad de Apoyo Diagnóstico y Terapéutico"/>
    <s v="Sumatoria de horas trascurridas desde la solicitud de la interconsulta hasta la respuesta"/>
    <s v="Total de interconsultas de terapia respiratoria en estancia general"/>
    <s v="(Sumatoria de horas trascurridas desde la solicitud de la interconsulta hasta la respuesta / Total de interconsultas de terapia respiratoria en estancia general)"/>
  </r>
  <r>
    <s v="1.3 Optimizar la atención integral para el paciente y su familia"/>
    <x v="2"/>
    <s v="EA.03. Gestión Clínica Excelente y Segura"/>
    <s v="PM. Gestión Apoyo Asistencial y Farmacéutico"/>
    <x v="0"/>
    <x v="0"/>
    <s v="Oportunidad de respuesta a las interconsultas solicitadas al área de fisioterapia en estancia general"/>
    <s v="Mensual"/>
    <s v="Enero a Diciembre"/>
    <s v="≤ 6 horas"/>
    <s v="Hacia Abajo"/>
    <s v="Días"/>
    <s v="Unidad de Apoyo Diagnóstico y Terapéutico"/>
    <s v="Sumatoria de horas trascurridas desde la solicitud de la interconsulta hasta la respuesta"/>
    <s v="Total de interconsultas solictadas al area de fisioterapia"/>
    <s v="(Sumatoria de horas trascurridas desde la solicitud de la interconsulta hasta la respuesta / Total de interconsultas solicitadas al área de fisioterapia)"/>
  </r>
  <r>
    <s v="1.3 Optimizar la atención integral para el paciente y su familia"/>
    <x v="2"/>
    <s v="EA.03. Gestión Clínica Excelente y Segura"/>
    <s v="PM. Gestión Apoyo Asistencial y Farmacéutico"/>
    <x v="0"/>
    <x v="0"/>
    <s v="Oportunidad de respuesta a las interconsultas solicitadas al área de fonoaudiología en estancia general"/>
    <s v="Mensual"/>
    <s v="Enero a Diciembre"/>
    <s v="≤ 6 horas"/>
    <s v="Hacia Abajo"/>
    <s v="Días"/>
    <s v="Unidad de Apoyo Diagnóstico y Terapéutico"/>
    <s v="Sumatoria de horas trascurridas desde la solicitud de la interconsulta hasta la respuesta"/>
    <s v="Total de interconsultas solictadas al area de fonoaudiología"/>
    <s v="(Sumatoria de horas trascurridas desde la solicitud de la interconsulta hasta la respuesta / Total de interconsultas solicitadas área de fonoaudiología)"/>
  </r>
  <r>
    <s v="1.3 Optimizar la atención integral para el paciente y su familia"/>
    <x v="2"/>
    <s v="EA.03. Gestión Clínica Excelente y Segura"/>
    <s v="PM. Gestión Apoyo Asistencial y Farmacéutico"/>
    <x v="0"/>
    <x v="0"/>
    <s v="Oportunidad de respuesta a las interconsultas solicitadas al servicio de terapia ocupacional en estancia general"/>
    <s v="Mensual"/>
    <s v="Enero a Diciembre"/>
    <s v="≤ 6 horas"/>
    <s v="Hacia Abajo"/>
    <s v="Días"/>
    <s v="Unidad de Apoyo Diagnóstico y Terapéutico"/>
    <s v="Sumatoria de horas trascurridas desde la solicitud de la interconsulta hasta la respuesta"/>
    <s v="Total de interconsultas solictadas al area de terapia ocupacional"/>
    <s v="(Sumatoria de horas trascurridas desde la solicitud de la interconsulta hasta la respuesta / Total de interconsultas solicitadas al servicio de terapia ocupacional)"/>
  </r>
  <r>
    <s v="1.3 Optimizar la atención integral para el paciente y su familia"/>
    <x v="2"/>
    <s v="EA.03. Gestión Clínica Excelente y Segura"/>
    <s v="PM. Atención Ambulatoria"/>
    <x v="0"/>
    <x v="0"/>
    <s v="Oportunidad en la Asignación de citas especializadas en general (1ra vez)"/>
    <s v="Mensual"/>
    <s v="Enero a Diciembre"/>
    <s v="≤  30 días"/>
    <s v="Hacia Abajo"/>
    <s v="Días"/>
    <s v="Unidad de Servicios Ambulatorios"/>
    <s v="Sumatoria  días calendario entre la solicitud de cita y la fecha para la cual es asignada"/>
    <s v="Número de citas médicas especializadas asignadas en la institución"/>
    <s v="(Sumatoria  días calendario entre la solicitud de cita y la fecha para la cual es asignada / Número de citas médicas especializadas asignadas en la institución)"/>
  </r>
  <r>
    <s v="1.3 Optimizar la atención integral para el paciente y su familia"/>
    <x v="2"/>
    <s v="EA.03. Gestión Clínica Excelente y Segura"/>
    <s v="PM. Atención Ambulatoria"/>
    <x v="0"/>
    <x v="0"/>
    <s v="Tiempo promedio de espera para la asignación de cita de Medicina Interna"/>
    <s v="Mensual"/>
    <s v="Enero a Diciembre"/>
    <s v="≤  30 días"/>
    <s v="Hacía abajo"/>
    <s v="Días "/>
    <s v="Unidad de Servicios Ambulatorios"/>
    <s v="Sumatoría de la diferencia de los días calendario entre la fecha en la que se asignó la cita de Medicina Interna de primera vez y la fecha en la cual el usuario la solicitó"/>
    <s v="Número total de citas de Medicina Interna de primera vez asignadas en un período. "/>
    <s v="(Sumatoria de la diferencia de los días calendario entre la fecha en la que se asignó la cita de Medicina Interna de primera vez y la fecha en la cual el usuario la solicitó / Número total de citas de Medicina Interna de primera vez asignadas en un período)"/>
  </r>
  <r>
    <s v="1.3 Optimizar la atención integral para el paciente y su familia"/>
    <x v="2"/>
    <s v="EA.03. Gestión Clínica Excelente y Segura"/>
    <s v="PM. Atención Ambulatoria"/>
    <x v="0"/>
    <x v="0"/>
    <s v="Tiempo promedio de espera para la asignación de cita de Pediatría"/>
    <s v="Mensual"/>
    <s v="Enero a Diciembre"/>
    <s v="≤  5 días"/>
    <s v="Hacía abajo"/>
    <s v="Días "/>
    <s v="Unidad de Servicios Ambulatorios"/>
    <s v="Sumatoría de la diferencia de los días calendario entre la fecha en la que se asignó la cita de pediatría de primera vez y la fecha en la cual el usuario la solicitó"/>
    <s v="Número total de citas de pediatría de primera vez asignadas en un período. "/>
    <s v="(Sumatoria de la diferencia de los días calendario entre la fecha en la que se asignó la cita de pediatría de primera vez y la fecha en la cual el usuario la solicitó / Número total de citas de pediatría de primera vez asignadas en un período) "/>
  </r>
  <r>
    <s v="1.3 Optimizar la atención integral para el paciente y su familia"/>
    <x v="2"/>
    <s v="EA.03. Gestión Clínica Excelente y Segura"/>
    <s v="PM. Atención Ambulatoria"/>
    <x v="0"/>
    <x v="0"/>
    <s v="Tiempo promedio de espera para la asignación de cita de Ginecología"/>
    <s v="Mensual"/>
    <s v="Enero a Diciembre"/>
    <s v="≤  15 días"/>
    <s v="Hacía abajo"/>
    <s v="Días "/>
    <s v="Unidad de Servicios Ambulatorios"/>
    <s v="Sumatoría de la diferencia de los días calendario entre la fecha en la que se asignó la cita de ginecología de primera vez y la fecha en la cual el usuario la solicitó"/>
    <s v="Número total de citas de ginecología de primera vez asignadas en un período. "/>
    <s v="(Sumatoria de la diferencia de los días calendario entre la fecha en la que se asignó la cita de ginecología de primera vez y la fecha en la cual el usuario la solicitó / Número total de citas de ginecología de primera vez asignadas en un período)"/>
  </r>
  <r>
    <s v="1.3 Optimizar la atención integral para el paciente y su familia"/>
    <x v="2"/>
    <s v="EA.03. Gestión Clínica Excelente y Segura"/>
    <s v="PM. Atención Ambulatoria"/>
    <x v="0"/>
    <x v="0"/>
    <s v="Tiempo promedio de espera para la asignación de cita de Obstetricia "/>
    <s v="Mensual"/>
    <s v="Enero a Diciembre"/>
    <s v="≤  5 días"/>
    <s v="Hacía abajo"/>
    <s v="Días "/>
    <s v="Unidad de Servicios Ambulatorios"/>
    <s v="Sumatoría de la diferencia de los días calendario entre la fecha en la que se asignó la cita de obstetricia  de primera vez y la fecha en la cual el usuario la solicitó"/>
    <s v="Número total de citas de obstetricia de primera vez asignadas en un período."/>
    <s v="(Sumatoria de la diferencia de los días calendario entre la fecha en la que se asignó la cita de obstetricia de primera vez y la fecha en la cual el usuario la solicitó / Número total de citas de obstetricia de primera vez asignadas en un período) "/>
  </r>
  <r>
    <s v="1.3 Optimizar la atención integral para el paciente y su familia"/>
    <x v="2"/>
    <s v="EA.03. Gestión Clínica Excelente y Segura"/>
    <s v="PM. Atención Ambulatoria"/>
    <x v="0"/>
    <x v="0"/>
    <s v="Tiempo promedio de espera para la asignación de cita de Cirugía General"/>
    <s v="Mensual"/>
    <s v="Enero a Diciembre"/>
    <s v="≤  20 días"/>
    <s v="Hacía abajo"/>
    <s v="Días "/>
    <s v="Unidad de Servicios Ambulatorios"/>
    <s v="Sumatoría de la diferencia de los días calendario entre la fecha en la que se asignó la cita de cirugía general  de primera vez y la fecha en la cual el usuario la solicitó"/>
    <s v="Número total de citas de cirugía general de primera vez asignadas en un período."/>
    <s v="(Sumatoria de la diferencia de los días calendario entre la fecha en la que se asignó la cita de cirugía general de primera vez y la fecha en la cual el usuario la solicitó / Número total de citas de cirugía general de primera vez asignadas en un período)"/>
  </r>
  <r>
    <s v="1.3 Optimizar la atención integral para el paciente y su familia"/>
    <x v="2"/>
    <s v="EA.03. Gestión Clínica Excelente y Segura"/>
    <s v="PM. Atención Ambulatoria"/>
    <x v="0"/>
    <x v="0"/>
    <s v="Porcentaje Cancelación de citas especializadas en general por causas atribuibles a la institución"/>
    <s v="Mensual"/>
    <s v="Enero a Diciembre"/>
    <s v="≤ 1%"/>
    <s v="Hacia Abajo"/>
    <s v="Porcentaje"/>
    <s v="Unidad de Servicios Ambulatorios"/>
    <s v="Número de citas especializadas en general canceladas en el periodo por causas atribuibles a la institución"/>
    <s v="Número total de citas asignadas del período"/>
    <s v="(Número de citas especializadas en general canceladas en el periodo por causas atribuibles a la institución / Número total de citas asignadas del período)*100"/>
  </r>
  <r>
    <s v="1.3 Optimizar la atención integral para el paciente y su familia"/>
    <x v="2"/>
    <s v="EA.03. Gestión Clínica Excelente y Segura"/>
    <s v="PM. Atención Ambulatoria"/>
    <x v="0"/>
    <x v="0"/>
    <s v="Oportunidad en la Atención en consulta de urgencias (Triage 2)"/>
    <s v="Mensual"/>
    <s v="Enero a Diciembre"/>
    <s v="≤ 22 minutos"/>
    <s v="Hacia Abajo"/>
    <s v="Minutos"/>
    <s v="Unidad de Servicios Ambulatorios"/>
    <s v="Sumatoria del número de minutos transcurridos a partir de que el paciente es clasificado como Triage 2 y el momento en el cual es atendido en consulta de urgencias por el médico"/>
    <s v="Número total de pacientes clasificados como Triage 2 en un periodo determinado"/>
    <s v="(Sumatoria del número de minutos transcurridos a partir de que el paciente es clasificado como Triage 2 y el momento en el cual es atendido en consulta de urgencias por el médico / Número total de pacientes clasificados como Triage 2 en un periodo determinado)"/>
  </r>
  <r>
    <s v="1.3 Optimizar la atención integral para el paciente y su familia"/>
    <x v="2"/>
    <s v="EA.03. Gestión Clínica Excelente y Segura"/>
    <s v="PM. Atención Ambulatoria"/>
    <x v="0"/>
    <x v="0"/>
    <s v="Presión de estancia de urgencias"/>
    <s v="Mensual"/>
    <s v="Enero a Diciembre"/>
    <s v="≤ 14 horas"/>
    <s v="Hacia Abajo"/>
    <s v="Minutos"/>
    <s v="Unidad de Servicios Ambulatorios"/>
    <s v="Sumatoria de minutos transcurridos entre el ingreso a observación y la definición de conducta "/>
    <s v="Número de egresos de Urgencias"/>
    <s v="(Sumatoria de minutos transcurridos entre el ingreso a observación y la definición de conducta / Número de egresos de Urgencias)/60"/>
  </r>
  <r>
    <s v="1.3 Optimizar la atención integral para el paciente y su familia"/>
    <x v="2"/>
    <s v="EA.03. Gestión Clínica Excelente y Segura"/>
    <s v="PM. Atención Ambulatoria"/>
    <x v="0"/>
    <x v="0"/>
    <s v="Oportunidad tiempo de respuesta interconsulta  urgencias"/>
    <s v="Mensual"/>
    <s v="Enero a Diciembre"/>
    <s v="≤  90 minutos"/>
    <s v="Hacia Abajo"/>
    <s v="Minutos"/>
    <s v="Unidad de Servicios Ambulatorios"/>
    <s v="Sumatoria del número de minutos transcurridos a partir de que se genera la interconsulta y  la respusta de la especialidad "/>
    <s v="Número total de pacientes interconsultados desde urgencias en un periodo determinado"/>
    <s v="(Sumatoria del número de minutos transcurridos a partir de que se genera la interconsulta y  la respuesta de la especialidad /Número total de pacientes interconsultados desde urgencias en un periodo determinado)"/>
  </r>
  <r>
    <s v="1.3 Optimizar la atención integral para el paciente y su familia"/>
    <x v="3"/>
    <s v="EA.01. Gestión del Riesgo"/>
    <s v="PM. Atención Hospitalaria"/>
    <x v="0"/>
    <x v="0"/>
    <s v="Tasa Infecciones Asociadas al Cuidado de la Salud IACS"/>
    <s v="Mensual"/>
    <s v="Enero a Diciembre"/>
    <s v="≤ 3 por cada 1000 días de estancia"/>
    <s v="Hacia Abajo"/>
    <s v="Tasa"/>
    <s v="Unidad Médica Hospitalaria"/>
    <s v="Número total de IACS"/>
    <s v="Número de días de estancia"/>
    <s v="(Número total de IACS/Número de días de estancia)*1000"/>
  </r>
  <r>
    <s v="1.3 Optimizar la atención integral para el paciente y su familia"/>
    <x v="3"/>
    <s v="EA.01. Gestión del Riesgo"/>
    <s v="PM. Atención Hospitalaria"/>
    <x v="0"/>
    <x v="0"/>
    <s v="Porcentaje de reingresos hospitalarios"/>
    <s v="Mensual"/>
    <s v="Enero a Diciembre"/>
    <s v="≤ 3%"/>
    <s v="Hacia Abajo"/>
    <s v="Porcentaje"/>
    <s v="Unidad Médica Hospitalaria"/>
    <s v="Número total de pacientes que reingresan al servicio de hospitalización antes de 15 días por la misma causa en el período"/>
    <s v="Número total de egresos hospitalarios en el período"/>
    <s v="(Número total de pacientes que reingresan al servicio de hospitalización antes de 15 días por la misma causa en el período / Número total de egresos hospitalarios en el período)*100"/>
  </r>
  <r>
    <s v="1.3 Optimizar la atención integral para el paciente y su familia"/>
    <x v="3"/>
    <s v="EA.01. Gestión del Riesgo"/>
    <s v="PM. Atención Hospitalaria"/>
    <x v="0"/>
    <x v="0"/>
    <s v="Porcentaje de reintervención quirúrgica prevenible"/>
    <s v="Mensual"/>
    <s v="Enero a Diciembre"/>
    <s v="≤ 2%"/>
    <s v="Hacia Abajo"/>
    <s v="Porcentaje"/>
    <s v="Unidad Clínico Quirúrgica"/>
    <s v="Número total de cirugías con re intervenciones"/>
    <s v="Total  de cirugías realizadas en el periodo"/>
    <s v="(Número total de cirugías con re intervenciones prevenible / Total  de cirugías realizadas en el periodo)*100"/>
  </r>
  <r>
    <s v="1.3 Optimizar la atención integral para el paciente y su familia"/>
    <x v="3"/>
    <s v="EA.01. Gestión del Riesgo"/>
    <s v="PM. Atención Hospitalaria"/>
    <x v="0"/>
    <x v="0"/>
    <s v="Porcentaje de procedimientos quirúrgicos en paciente equivocado, en lugar equivocado, procedimiento erróneo e implante equivocado"/>
    <s v="Mensual"/>
    <s v="Enero a Diciembre"/>
    <s v="≤ 0,5%"/>
    <s v="Hacia Abajo"/>
    <s v="Porcentaje"/>
    <s v="Unidad Clínico Quirúrgica"/>
    <s v="Número de procedimientos quirúrgicos: en paciente equivocado, en lugar equivocado, procedimiento erróneo e implante equivocado"/>
    <s v="Número de pacientes intervenidos quirúrgicamente"/>
    <s v="(Número de procedimientos quirúrgicos: en paciente equivocado, en lugar equivocado, procedimiento erróneo e implante equivocado / Número de pacientes intervenidos quirúrgicamente)*100"/>
  </r>
  <r>
    <s v="1.3 Optimizar la atención integral para el paciente y su familia"/>
    <x v="3"/>
    <s v="EA.01. Gestión del Riesgo"/>
    <s v="PM. Atención Hospitalaria"/>
    <x v="0"/>
    <x v="0"/>
    <s v="Porcentaje de eventos adversos prevenibles detectados en Hospitalización"/>
    <s v="Mensual"/>
    <s v="Enero a Diciembre"/>
    <s v="≤ 9,5%"/>
    <s v="Hacia Abajo"/>
    <s v="Porcentaje"/>
    <s v="Área de Gestión de Calidad"/>
    <s v="Número total de eventos adversos prevenibles detectados y analizados en hospitalización"/>
    <s v=" Número de egresos hospitalarios"/>
    <s v="(Número total de eventos adversos prevenibles detectados y analizados en hospitalización / Número de egresos hospitalarios )*100"/>
  </r>
  <r>
    <s v="1.3 Optimizar la atención integral para el paciente y su familia"/>
    <x v="3"/>
    <s v="EA.01. Gestión del Riesgo"/>
    <s v="PM. Atención Hospitalaria"/>
    <x v="0"/>
    <x v="0"/>
    <s v="Porcentaje de eventos adversos severos prevenibles detectados "/>
    <s v="Trimestral"/>
    <s v="Marzo-Junio-Septiembre-Diciembre"/>
    <s v="≤ 2%"/>
    <s v="Hacia Abajo"/>
    <s v="Porcentaje"/>
    <s v="Área de Gestión de Calidad"/>
    <s v="Número total de eventos adversos severos prevenibles detectados y analizados"/>
    <s v="Número total de eventos adversos  prevenibles detectados y analizados  "/>
    <s v="(Número total de eventos adversos severos prevenibles detectados y analizados en hospitalización/Número total de eventos adversos  prevenibles detectados y analizados)*100"/>
  </r>
  <r>
    <s v="1.3 Optimizar la atención integral para el paciente y su familia"/>
    <x v="3"/>
    <s v="EA.01. Gestión del Riesgo"/>
    <s v="PM. Atención Hospitalaria"/>
    <x v="0"/>
    <x v="0"/>
    <s v="Porcentaje de eventos adversos severos prevenibles con plan de mejoramiento y protocolo de Londres"/>
    <s v="Trimestral"/>
    <s v="Marzo-Junio-Septiembre-Diciembre"/>
    <n v="1"/>
    <s v="Hacia Abajo"/>
    <s v="Porcentaje"/>
    <s v="Área de Gestión de Calidad"/>
    <s v="Número total de eventos adversos severos prevenibles con plan de mejoramiento  y protocolo de londres formulado"/>
    <s v="Número total de eventos adversos severos prevenibles detectados y analizados"/>
    <s v="(Número total de eventos adversos severos prevenibles con plan de mejoramiento  y protocolo de londres formulado /Número total de eventos adversos severos prevenibles detectados y analizados)*100"/>
  </r>
  <r>
    <s v="1.3 Optimizar la atención integral para el paciente y su familia"/>
    <x v="4"/>
    <s v="EA.04. Atención Centrada en el Usuario"/>
    <s v="PE. Comunicaciones y Atención al usuario"/>
    <x v="1"/>
    <x v="1"/>
    <s v="Cumplir y fortalecer los soportes documentales para los procesos de recolección, análisis, control y seguimiento de las PQRSDF"/>
    <s v="Anual"/>
    <s v="Marzo"/>
    <n v="1"/>
    <s v="Hacia Arriba"/>
    <s v="Porcentaje"/>
    <s v="Área de Atención al Usuario y Relacionamiento Ciudadano"/>
    <s v="N/A"/>
    <s v="N/A"/>
    <s v="Documentos elaborados (Instructivo diligenciamiento base de datos PQRSDF e Instructivo para el análisis y procesamiento de información de PQRSDF) en el sistema de gestión documental"/>
  </r>
  <r>
    <s v="1.3 Optimizar la atención integral para el paciente y su familia"/>
    <x v="5"/>
    <s v="EA.05. Humanización de la Atención en Salud"/>
    <m/>
    <x v="0"/>
    <x v="0"/>
    <s v="Identificación del  dolor en hospitalización"/>
    <s v="Trimestral"/>
    <s v="Marzo-Junio-Septiembre-Diciembre"/>
    <s v="≥80%"/>
    <s v="Hacia Arriba"/>
    <s v="Porcentaje"/>
    <s v="Unidad Médica Hospitalaria"/>
    <s v="Número de pacientes con  registro en  historia clínica de escala de dolor"/>
    <s v="Número total de pacientes  hospitalizados"/>
    <s v="(Número de pacientes con  registro en  historia clínica de escala de dolor/Número total de pacientes  hospitalizados) *100"/>
  </r>
  <r>
    <s v="1.3 Optimizar la atención integral para el paciente y su familia"/>
    <x v="5"/>
    <s v="EA.05. Humanización de la Atención en Salud"/>
    <m/>
    <x v="0"/>
    <x v="0"/>
    <s v="Gestión del dolor en hospitalización  "/>
    <s v="Trimestral"/>
    <s v="Marzo-Junio-Septiembre-Diciembre"/>
    <s v="≥80%"/>
    <s v="Hacia Arriba"/>
    <s v="Porcentaje"/>
    <s v="Unidad Médica Hospitalaria"/>
    <s v="Número de pacientes  intervenidos  por dolor ≥7 según escala subjetiva de dolor"/>
    <s v="Número total de pacientes  hospitalizados con dolor ≥7 según escala subjetiva de dolor"/>
    <s v="(Número de pacientes  intervenidos  por dolor ≥7 según escala subjetiva de dolor / Número total de pacientes  hospitalizados con dolor ≥7 según escala subjetiva de dolor) *100"/>
  </r>
  <r>
    <s v="1.3 Optimizar la atención integral para el paciente y su familia"/>
    <x v="5"/>
    <s v="EA.05. Humanización de la Atención en Salud"/>
    <m/>
    <x v="0"/>
    <x v="0"/>
    <s v="Gestión de Código Lila  en hospitalización"/>
    <s v="Trimestral"/>
    <s v="Marzo-Junio-Septiembre-Diciembre"/>
    <s v="≥90%"/>
    <s v="Hacia Arriba"/>
    <s v="Porcentaje"/>
    <s v="Unidad Médica Hospitalaria"/>
    <s v="Número de pacientes con activación de código lila atendidos según lista de chequeo o ruta  específica"/>
    <s v="Número de pacientes con activación de código lila"/>
    <s v="(Número de pacientes con activación de código lila atendidos según lista de chequeo o ruta  específica/ Número de pacientes con activación de código lila) *1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9.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20.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21.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22.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23.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4.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5.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6.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pivotTable1.xml><?xml version="1.0" encoding="utf-8"?>
<pivotTableDefinition xmlns="http://schemas.openxmlformats.org/spreadsheetml/2006/main" name="Tabla dinámica5" cacheId="3"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34:C46"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13">
        <item x="7"/>
        <item x="10"/>
        <item x="3"/>
        <item x="9"/>
        <item x="1"/>
        <item x="2"/>
        <item x="0"/>
        <item x="5"/>
        <item x="4"/>
        <item x="6"/>
        <item x="8"/>
        <item m="1" x="11"/>
        <item t="default"/>
      </items>
    </pivotField>
    <pivotField showAll="0"/>
    <pivotField showAll="0"/>
    <pivotField showAll="0"/>
    <pivotField showAll="0"/>
  </pivotFields>
  <rowFields count="1">
    <field x="9"/>
  </rowFields>
  <rowItems count="12">
    <i>
      <x/>
    </i>
    <i>
      <x v="1"/>
    </i>
    <i>
      <x v="2"/>
    </i>
    <i>
      <x v="3"/>
    </i>
    <i>
      <x v="4"/>
    </i>
    <i>
      <x v="5"/>
    </i>
    <i>
      <x v="6"/>
    </i>
    <i>
      <x v="7"/>
    </i>
    <i>
      <x v="8"/>
    </i>
    <i>
      <x v="9"/>
    </i>
    <i>
      <x v="10"/>
    </i>
    <i t="grand">
      <x/>
    </i>
  </rowItems>
  <colItems count="1">
    <i/>
  </colItems>
  <dataFields count="1">
    <dataField name="Cuenta de Responsable" fld="9" subtotal="count" baseField="0" baseItem="0"/>
  </dataFields>
  <formats count="2">
    <format dxfId="22">
      <pivotArea dataOnly="0" labelOnly="1" fieldPosition="0">
        <references count="1">
          <reference field="9" count="1">
            <x v="1"/>
          </reference>
        </references>
      </pivotArea>
    </format>
    <format dxfId="21">
      <pivotArea dataOnly="0" labelOnly="1" fieldPosition="0">
        <references count="1">
          <reference field="9" count="3">
            <x v="4"/>
            <x v="5"/>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 dinámica4"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10:C17"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9">
        <item x="5"/>
        <item m="1" x="7"/>
        <item x="0"/>
        <item x="1"/>
        <item x="3"/>
        <item x="4"/>
        <item x="2"/>
        <item m="1" x="6"/>
        <item t="default"/>
      </items>
    </pivotField>
    <pivotField showAll="0"/>
    <pivotField showAll="0"/>
    <pivotField showAll="0"/>
    <pivotField showAll="0"/>
  </pivotFields>
  <rowFields count="1">
    <field x="9"/>
  </rowFields>
  <rowItems count="7">
    <i>
      <x/>
    </i>
    <i>
      <x v="2"/>
    </i>
    <i>
      <x v="3"/>
    </i>
    <i>
      <x v="4"/>
    </i>
    <i>
      <x v="5"/>
    </i>
    <i>
      <x v="6"/>
    </i>
    <i t="grand">
      <x/>
    </i>
  </rowItems>
  <colItems count="1">
    <i/>
  </colItems>
  <dataFields count="1">
    <dataField name="Cuenta de Responsable" fld="9" subtotal="count" baseField="0" baseItem="0"/>
  </dataFields>
  <formats count="3">
    <format dxfId="25">
      <pivotArea dataOnly="0" labelOnly="1" fieldPosition="0">
        <references count="1">
          <reference field="9" count="1">
            <x v="0"/>
          </reference>
        </references>
      </pivotArea>
    </format>
    <format dxfId="24">
      <pivotArea dataOnly="0" labelOnly="1" fieldPosition="0">
        <references count="1">
          <reference field="9" count="1">
            <x v="2"/>
          </reference>
        </references>
      </pivotArea>
    </format>
    <format dxfId="23">
      <pivotArea dataOnly="0" labelOnly="1" fieldPosition="0">
        <references count="1">
          <reference field="9" count="1">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Tabla dinámica6" cacheId="2"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51:C54"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5">
        <item m="1" x="3"/>
        <item x="0"/>
        <item m="1" x="2"/>
        <item x="1"/>
        <item t="default"/>
      </items>
    </pivotField>
    <pivotField showAll="0"/>
    <pivotField showAll="0"/>
    <pivotField showAll="0"/>
    <pivotField showAll="0"/>
  </pivotFields>
  <rowFields count="1">
    <field x="9"/>
  </rowFields>
  <rowItems count="3">
    <i>
      <x v="1"/>
    </i>
    <i>
      <x v="3"/>
    </i>
    <i t="grand">
      <x/>
    </i>
  </rowItems>
  <colItems count="1">
    <i/>
  </colItems>
  <dataFields count="1">
    <dataField name="Cuenta de Responsable"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Tabla dinámica9"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10:H13" firstHeaderRow="0" firstDataRow="1" firstDataCol="1"/>
  <pivotFields count="14">
    <pivotField showAll="0"/>
    <pivotField axis="axisRow" dataField="1" showAll="0">
      <items count="3">
        <item x="0"/>
        <item m="1" x="1"/>
        <item t="default"/>
      </items>
    </pivotField>
    <pivotField axis="axisRow" dataField="1"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3">
    <i>
      <x/>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name="Tabla dinámica12" cacheId="2"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51:H56" firstHeaderRow="0" firstDataRow="1" firstDataCol="1"/>
  <pivotFields count="14">
    <pivotField showAll="0"/>
    <pivotField axis="axisRow" dataField="1" showAll="0">
      <items count="3">
        <item x="0"/>
        <item x="1"/>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name="Tabla dinámica7"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2:C6" firstHeaderRow="1" firstDataRow="1" firstDataCol="1"/>
  <pivotFields count="16">
    <pivotField showAll="0"/>
    <pivotField showAll="0"/>
    <pivotField showAll="0"/>
    <pivotField showAll="0"/>
    <pivotField showAll="0"/>
    <pivotField showAll="0"/>
    <pivotField showAll="0"/>
    <pivotField showAll="0"/>
    <pivotField axis="axisRow" dataField="1" showAll="0">
      <items count="5">
        <item m="1" x="3"/>
        <item x="0"/>
        <item x="1"/>
        <item x="2"/>
        <item t="default"/>
      </items>
    </pivotField>
    <pivotField showAll="0"/>
    <pivotField showAll="0"/>
    <pivotField showAll="0"/>
    <pivotField showAll="0"/>
    <pivotField showAll="0"/>
    <pivotField showAll="0"/>
    <pivotField showAll="0"/>
  </pivotFields>
  <rowFields count="1">
    <field x="8"/>
  </rowFields>
  <rowItems count="4">
    <i>
      <x v="1"/>
    </i>
    <i>
      <x v="2"/>
    </i>
    <i>
      <x v="3"/>
    </i>
    <i t="grand">
      <x/>
    </i>
  </rowItems>
  <colItems count="1">
    <i/>
  </colItems>
  <dataFields count="1">
    <dataField name="Cuenta de Responsable" fld="8" subtotal="count" baseField="0" baseItem="0"/>
  </dataFields>
  <formats count="4">
    <format dxfId="29">
      <pivotArea dataOnly="0" labelOnly="1" fieldPosition="0">
        <references count="1">
          <reference field="8" count="1">
            <x v="1"/>
          </reference>
        </references>
      </pivotArea>
    </format>
    <format dxfId="28">
      <pivotArea dataOnly="0" labelOnly="1" fieldPosition="0">
        <references count="1">
          <reference field="8" count="1">
            <x v="1"/>
          </reference>
        </references>
      </pivotArea>
    </format>
    <format dxfId="27">
      <pivotArea dataOnly="0" labelOnly="1" fieldPosition="0">
        <references count="1">
          <reference field="8" count="1">
            <x v="2"/>
          </reference>
        </references>
      </pivotArea>
    </format>
    <format dxfId="26">
      <pivotArea dataOnly="0" labelOnly="1" fieldPosition="0">
        <references count="1">
          <reference field="8" count="1">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name="Tabla dinámica1" cacheId="4"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23:C26"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4">
        <item x="0"/>
        <item x="1"/>
        <item m="1" x="2"/>
        <item t="default"/>
      </items>
    </pivotField>
    <pivotField showAll="0"/>
    <pivotField showAll="0"/>
    <pivotField showAll="0"/>
    <pivotField showAll="0"/>
  </pivotFields>
  <rowFields count="1">
    <field x="9"/>
  </rowFields>
  <rowItems count="3">
    <i>
      <x/>
    </i>
    <i>
      <x v="1"/>
    </i>
    <i t="grand">
      <x/>
    </i>
  </rowItems>
  <colItems count="1">
    <i/>
  </colItems>
  <dataFields count="1">
    <dataField name="Cuenta de Responsable"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name="Tabla dinámica10" cacheId="4"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23:H28" firstHeaderRow="0" firstDataRow="1" firstDataCol="1"/>
  <pivotFields count="14">
    <pivotField showAll="0"/>
    <pivotField axis="axisRow" dataField="1" showAll="0">
      <items count="3">
        <item x="1"/>
        <item x="0"/>
        <item t="default"/>
      </items>
    </pivotField>
    <pivotField axis="axisRow" dataField="1"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name="Tabla dinámica8"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2:G6" firstHeaderRow="1" firstDataRow="1" firstDataCol="1"/>
  <pivotFields count="16">
    <pivotField showAll="0"/>
    <pivotField axis="axisRow" dataField="1" showAll="0">
      <items count="4">
        <item x="1"/>
        <item x="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4">
    <i>
      <x/>
    </i>
    <i>
      <x v="1"/>
    </i>
    <i>
      <x v="2"/>
    </i>
    <i t="grand">
      <x/>
    </i>
  </rowItems>
  <colItems count="1">
    <i/>
  </colItems>
  <dataFields count="1">
    <dataField name="Cuenta de Nombre Indicador / Actividad"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name="Tabla dinámica11" cacheId="3"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34:H39" firstHeaderRow="0" firstDataRow="1" firstDataCol="1"/>
  <pivotFields count="14">
    <pivotField showAll="0"/>
    <pivotField axis="axisRow" dataField="1" showAll="0">
      <items count="3">
        <item x="0"/>
        <item x="1"/>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name="TablaDinámica8" cacheId="10"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location ref="C24:D27" firstHeaderRow="1" firstDataRow="1" firstDataCol="1"/>
  <pivotFields count="16">
    <pivotField showAll="0"/>
    <pivotField showAll="0"/>
    <pivotField showAll="0"/>
    <pivotField showAll="0"/>
    <pivotField axis="axisRow" dataField="1"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s>
  <rowFields count="1">
    <field x="4"/>
  </rowFields>
  <rowItems count="3">
    <i>
      <x/>
    </i>
    <i>
      <x v="1"/>
    </i>
    <i t="grand">
      <x/>
    </i>
  </rowItems>
  <colItems count="1">
    <i/>
  </colItems>
  <dataFields count="1">
    <dataField name="Cuenta de Indicador" fld="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name="TablaDinámica15" cacheId="5"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location ref="C104:D107" firstHeaderRow="1" firstDataRow="1" firstDataCol="1"/>
  <pivotFields count="16">
    <pivotField showAll="0"/>
    <pivotField showAll="0"/>
    <pivotField showAll="0"/>
    <pivotField showAll="0"/>
    <pivotField showAll="0"/>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s>
  <rowFields count="1">
    <field x="5"/>
  </rowFields>
  <rowItems count="3">
    <i>
      <x/>
    </i>
    <i>
      <x v="1"/>
    </i>
    <i t="grand">
      <x/>
    </i>
  </rowItems>
  <colItems count="1">
    <i/>
  </colItems>
  <dataFields count="1">
    <dataField name="Cuenta de Actividad"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name="Tabla dinámica8" cacheId="5"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C95:D97" firstHeaderRow="1" firstDataRow="1" firstDataCol="1"/>
  <pivotFields count="16">
    <pivotField showAll="0"/>
    <pivotField axis="axisRow" dataField="1"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2">
    <i>
      <x/>
    </i>
    <i t="grand">
      <x/>
    </i>
  </rowItems>
  <colItems count="1">
    <i/>
  </colItems>
  <dataFields count="1">
    <dataField name="Cuenta de Propuesta de Valor"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name="TablaDinámica12" cacheId="8"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location ref="C77:D80" firstHeaderRow="1" firstDataRow="1" firstDataCol="1"/>
  <pivotFields count="16">
    <pivotField showAll="0"/>
    <pivotField showAll="0"/>
    <pivotField showAll="0"/>
    <pivotField showAll="0"/>
    <pivotField axis="axisRow" dataField="1"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s>
  <rowFields count="1">
    <field x="4"/>
  </rowFields>
  <rowItems count="3">
    <i>
      <x/>
    </i>
    <i>
      <x v="1"/>
    </i>
    <i t="grand">
      <x/>
    </i>
  </rowItems>
  <colItems count="1">
    <i/>
  </colItems>
  <dataFields count="1">
    <dataField name="Cuenta de Indicador" fld="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name="TablaDinámica7" cacheId="10"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location ref="C15:D22" firstHeaderRow="1" firstDataRow="1" firstDataCol="1"/>
  <pivotFields count="16">
    <pivotField showAll="0"/>
    <pivotField axis="axisRow" dataField="1" showAll="0">
      <items count="7">
        <item x="2"/>
        <item x="1"/>
        <item x="0"/>
        <item x="3"/>
        <item x="4"/>
        <item x="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7">
    <i>
      <x/>
    </i>
    <i>
      <x v="1"/>
    </i>
    <i>
      <x v="2"/>
    </i>
    <i>
      <x v="3"/>
    </i>
    <i>
      <x v="4"/>
    </i>
    <i>
      <x v="5"/>
    </i>
    <i t="grand">
      <x/>
    </i>
  </rowItems>
  <colItems count="1">
    <i/>
  </colItems>
  <dataFields count="1">
    <dataField name="Cuenta de Propuesta de Valor"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name="Tabla dinámica6" cacheId="7"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C72:D75" firstHeaderRow="1" firstDataRow="1" firstDataCol="1"/>
  <pivotFields count="15">
    <pivotField axis="axisRow" dataField="1" showAll="0">
      <items count="5">
        <item m="1" x="2"/>
        <item m="1" x="3"/>
        <item x="0"/>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3">
    <i>
      <x v="2"/>
    </i>
    <i>
      <x v="3"/>
    </i>
    <i t="grand">
      <x/>
    </i>
  </rowItems>
  <colItems count="1">
    <i/>
  </colItems>
  <dataFields count="1">
    <dataField name="Cuenta de Propuesta de Valor"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name="TablaDinámica9" cacheId="10"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location ref="C29:D32" firstHeaderRow="1" firstDataRow="1" firstDataCol="1"/>
  <pivotFields count="16">
    <pivotField showAll="0"/>
    <pivotField showAll="0"/>
    <pivotField showAll="0"/>
    <pivotField showAll="0"/>
    <pivotField showAll="0"/>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s>
  <rowFields count="1">
    <field x="5"/>
  </rowFields>
  <rowItems count="3">
    <i>
      <x/>
    </i>
    <i>
      <x v="1"/>
    </i>
    <i t="grand">
      <x/>
    </i>
  </rowItems>
  <colItems count="1">
    <i/>
  </colItems>
  <dataFields count="1">
    <dataField name="Cuenta de Actividad"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8.xml><?xml version="1.0" encoding="utf-8"?>
<pivotTableDefinition xmlns="http://schemas.openxmlformats.org/spreadsheetml/2006/main" name="TablaDinámica14" cacheId="5"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location ref="C99:D102" firstHeaderRow="1" firstDataRow="1" firstDataCol="1"/>
  <pivotFields count="16">
    <pivotField showAll="0"/>
    <pivotField showAll="0"/>
    <pivotField showAll="0"/>
    <pivotField showAll="0"/>
    <pivotField axis="axisRow" dataField="1"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s>
  <rowFields count="1">
    <field x="4"/>
  </rowFields>
  <rowItems count="3">
    <i>
      <x/>
    </i>
    <i>
      <x v="1"/>
    </i>
    <i t="grand">
      <x/>
    </i>
  </rowItems>
  <colItems count="1">
    <i/>
  </colItems>
  <dataFields count="1">
    <dataField name="Cuenta de Indicador" fld="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9.xml><?xml version="1.0" encoding="utf-8"?>
<pivotTableDefinition xmlns="http://schemas.openxmlformats.org/spreadsheetml/2006/main" name="Tabla dinámica5" cacheId="7"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C57:D70" firstHeaderRow="1" firstDataRow="1" firstDataCol="1"/>
  <pivotFields count="15">
    <pivotField showAll="0"/>
    <pivotField showAll="0"/>
    <pivotField showAll="0"/>
    <pivotField showAll="0"/>
    <pivotField showAll="0"/>
    <pivotField showAll="0"/>
    <pivotField showAll="0"/>
    <pivotField showAll="0"/>
    <pivotField showAll="0"/>
    <pivotField showAll="0"/>
    <pivotField showAll="0"/>
    <pivotField axis="axisRow" dataField="1" showAll="0">
      <items count="13">
        <item x="9"/>
        <item x="11"/>
        <item x="4"/>
        <item x="10"/>
        <item x="1"/>
        <item x="3"/>
        <item x="0"/>
        <item x="6"/>
        <item x="5"/>
        <item x="7"/>
        <item x="8"/>
        <item x="2"/>
        <item t="default"/>
      </items>
    </pivotField>
    <pivotField showAll="0"/>
    <pivotField showAll="0"/>
    <pivotField showAll="0"/>
  </pivotFields>
  <rowFields count="1">
    <field x="11"/>
  </rowFields>
  <rowItems count="13">
    <i>
      <x/>
    </i>
    <i>
      <x v="1"/>
    </i>
    <i>
      <x v="2"/>
    </i>
    <i>
      <x v="3"/>
    </i>
    <i>
      <x v="4"/>
    </i>
    <i>
      <x v="5"/>
    </i>
    <i>
      <x v="6"/>
    </i>
    <i>
      <x v="7"/>
    </i>
    <i>
      <x v="8"/>
    </i>
    <i>
      <x v="9"/>
    </i>
    <i>
      <x v="10"/>
    </i>
    <i>
      <x v="11"/>
    </i>
    <i t="grand">
      <x/>
    </i>
  </rowItems>
  <colItems count="1">
    <i/>
  </colItems>
  <dataFields count="1">
    <dataField name="Cuenta de Responsable" fld="11" subtotal="count" baseField="0" baseItem="0"/>
  </dataFields>
  <formats count="11">
    <format dxfId="10">
      <pivotArea collapsedLevelsAreSubtotals="1" fieldPosition="0">
        <references count="1">
          <reference field="11" count="1">
            <x v="1"/>
          </reference>
        </references>
      </pivotArea>
    </format>
    <format dxfId="9">
      <pivotArea collapsedLevelsAreSubtotals="1" fieldPosition="0">
        <references count="1">
          <reference field="11" count="1">
            <x v="0"/>
          </reference>
        </references>
      </pivotArea>
    </format>
    <format dxfId="8">
      <pivotArea collapsedLevelsAreSubtotals="1" fieldPosition="0">
        <references count="1">
          <reference field="11" count="1">
            <x v="2"/>
          </reference>
        </references>
      </pivotArea>
    </format>
    <format dxfId="7">
      <pivotArea collapsedLevelsAreSubtotals="1" fieldPosition="0">
        <references count="1">
          <reference field="11" count="1">
            <x v="3"/>
          </reference>
        </references>
      </pivotArea>
    </format>
    <format dxfId="6">
      <pivotArea collapsedLevelsAreSubtotals="1" fieldPosition="0">
        <references count="1">
          <reference field="11" count="1">
            <x v="7"/>
          </reference>
        </references>
      </pivotArea>
    </format>
    <format dxfId="5">
      <pivotArea collapsedLevelsAreSubtotals="1" fieldPosition="0">
        <references count="1">
          <reference field="11" count="1">
            <x v="8"/>
          </reference>
        </references>
      </pivotArea>
    </format>
    <format dxfId="4">
      <pivotArea collapsedLevelsAreSubtotals="1" fieldPosition="0">
        <references count="1">
          <reference field="11" count="1">
            <x v="10"/>
          </reference>
        </references>
      </pivotArea>
    </format>
    <format dxfId="3">
      <pivotArea collapsedLevelsAreSubtotals="1" fieldPosition="0">
        <references count="1">
          <reference field="11" count="3">
            <x v="4"/>
            <x v="5"/>
            <x v="6"/>
          </reference>
        </references>
      </pivotArea>
    </format>
    <format dxfId="2">
      <pivotArea collapsedLevelsAreSubtotals="1" fieldPosition="0">
        <references count="1">
          <reference field="11" count="1">
            <x v="9"/>
          </reference>
        </references>
      </pivotArea>
    </format>
    <format dxfId="1">
      <pivotArea collapsedLevelsAreSubtotals="1" fieldPosition="0">
        <references count="1">
          <reference field="11" count="1">
            <x v="9"/>
          </reference>
        </references>
      </pivotArea>
    </format>
    <format dxfId="0">
      <pivotArea collapsedLevelsAreSubtotals="1" fieldPosition="0">
        <references count="1">
          <reference field="11" count="1">
            <x v="1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0.xml><?xml version="1.0" encoding="utf-8"?>
<pivotTableDefinition xmlns="http://schemas.openxmlformats.org/spreadsheetml/2006/main" name="TablaDinámica13" cacheId="8"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location ref="C82:D85" firstHeaderRow="1" firstDataRow="1" firstDataCol="1"/>
  <pivotFields count="16">
    <pivotField showAll="0"/>
    <pivotField showAll="0"/>
    <pivotField showAll="0"/>
    <pivotField showAll="0"/>
    <pivotField showAll="0"/>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s>
  <rowFields count="1">
    <field x="5"/>
  </rowFields>
  <rowItems count="3">
    <i>
      <x/>
    </i>
    <i>
      <x v="1"/>
    </i>
    <i t="grand">
      <x/>
    </i>
  </rowItems>
  <colItems count="1">
    <i/>
  </colItems>
  <dataFields count="1">
    <dataField name="Cuenta de Actividad"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1.xml><?xml version="1.0" encoding="utf-8"?>
<pivotTableDefinition xmlns="http://schemas.openxmlformats.org/spreadsheetml/2006/main" name="TablaDinámica4" cacheId="9"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location ref="C4:D12" firstHeaderRow="1" firstDataRow="1" firstDataCol="1"/>
  <pivotFields count="17">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8">
        <item x="6"/>
        <item x="5"/>
        <item x="0"/>
        <item x="1"/>
        <item x="3"/>
        <item x="4"/>
        <item x="2"/>
        <item t="default"/>
      </items>
    </pivotField>
    <pivotField showAll="0"/>
    <pivotField showAll="0"/>
    <pivotField showAll="0"/>
    <pivotField showAll="0"/>
  </pivotFields>
  <rowFields count="1">
    <field x="12"/>
  </rowFields>
  <rowItems count="8">
    <i>
      <x/>
    </i>
    <i>
      <x v="1"/>
    </i>
    <i>
      <x v="2"/>
    </i>
    <i>
      <x v="3"/>
    </i>
    <i>
      <x v="4"/>
    </i>
    <i>
      <x v="5"/>
    </i>
    <i>
      <x v="6"/>
    </i>
    <i t="grand">
      <x/>
    </i>
  </rowItems>
  <colItems count="1">
    <i/>
  </colItems>
  <dataFields count="1">
    <dataField name="Cuenta de Responsable" fld="12" subtotal="count" baseField="0" baseItem="0"/>
  </dataFields>
  <formats count="7">
    <format dxfId="17">
      <pivotArea collapsedLevelsAreSubtotals="1" fieldPosition="0">
        <references count="1">
          <reference field="12" count="1">
            <x v="0"/>
          </reference>
        </references>
      </pivotArea>
    </format>
    <format dxfId="16">
      <pivotArea collapsedLevelsAreSubtotals="1" fieldPosition="0">
        <references count="1">
          <reference field="12" count="1">
            <x v="1"/>
          </reference>
        </references>
      </pivotArea>
    </format>
    <format dxfId="15">
      <pivotArea collapsedLevelsAreSubtotals="1" fieldPosition="0">
        <references count="1">
          <reference field="12" count="1">
            <x v="2"/>
          </reference>
        </references>
      </pivotArea>
    </format>
    <format dxfId="14">
      <pivotArea collapsedLevelsAreSubtotals="1" fieldPosition="0">
        <references count="1">
          <reference field="12" count="1">
            <x v="3"/>
          </reference>
        </references>
      </pivotArea>
    </format>
    <format dxfId="13">
      <pivotArea collapsedLevelsAreSubtotals="1" fieldPosition="0">
        <references count="1">
          <reference field="12" count="1">
            <x v="4"/>
          </reference>
        </references>
      </pivotArea>
    </format>
    <format dxfId="12">
      <pivotArea collapsedLevelsAreSubtotals="1" fieldPosition="0">
        <references count="1">
          <reference field="12" count="1">
            <x v="5"/>
          </reference>
        </references>
      </pivotArea>
    </format>
    <format dxfId="11">
      <pivotArea collapsedLevelsAreSubtotals="1" fieldPosition="0">
        <references count="1">
          <reference field="12" count="1">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2.xml><?xml version="1.0" encoding="utf-8"?>
<pivotTableDefinition xmlns="http://schemas.openxmlformats.org/spreadsheetml/2006/main" name="Tabla dinámica7" cacheId="5"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C89:D92" firstHeaderRow="1" firstDataRow="1" firstDataCol="1"/>
  <pivotFields count="16">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
        <item x="1"/>
        <item x="0"/>
        <item t="default"/>
      </items>
    </pivotField>
    <pivotField showAll="0"/>
    <pivotField showAll="0"/>
    <pivotField showAll="0"/>
  </pivotFields>
  <rowFields count="1">
    <field x="12"/>
  </rowFields>
  <rowItems count="3">
    <i>
      <x/>
    </i>
    <i>
      <x v="1"/>
    </i>
    <i t="grand">
      <x/>
    </i>
  </rowItems>
  <colItems count="1">
    <i/>
  </colItems>
  <dataFields count="1">
    <dataField name="Cuenta de Responsable" fld="12" subtotal="count" baseField="0" baseItem="0"/>
  </dataFields>
  <formats count="2">
    <format dxfId="19">
      <pivotArea collapsedLevelsAreSubtotals="1" fieldPosition="0">
        <references count="1">
          <reference field="12" count="1">
            <x v="0"/>
          </reference>
        </references>
      </pivotArea>
    </format>
    <format dxfId="18">
      <pivotArea collapsedLevelsAreSubtotals="1" fieldPosition="0">
        <references count="1">
          <reference field="12"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3.xml><?xml version="1.0" encoding="utf-8"?>
<pivotTableDefinition xmlns="http://schemas.openxmlformats.org/spreadsheetml/2006/main" name="TablaDinámica11" cacheId="6"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location ref="C50:D53" firstHeaderRow="1" firstDataRow="1" firstDataCol="1"/>
  <pivotFields count="16">
    <pivotField showAll="0"/>
    <pivotField showAll="0"/>
    <pivotField showAll="0"/>
    <pivotField showAll="0"/>
    <pivotField showAll="0"/>
    <pivotField axis="axisRow" dataField="1"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s>
  <rowFields count="1">
    <field x="5"/>
  </rowFields>
  <rowItems count="3">
    <i>
      <x/>
    </i>
    <i>
      <x v="1"/>
    </i>
    <i t="grand">
      <x/>
    </i>
  </rowItems>
  <colItems count="1">
    <i/>
  </colItems>
  <dataFields count="1">
    <dataField name="Cuenta de Actividad"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4.xml><?xml version="1.0" encoding="utf-8"?>
<pivotTableDefinition xmlns="http://schemas.openxmlformats.org/spreadsheetml/2006/main" name="Tabla dinámica3" cacheId="6"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location ref="C36:D39" firstHeaderRow="1" firstDataRow="1" firstDataCol="1"/>
  <pivotFields count="16">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4">
        <item x="0"/>
        <item m="1" x="2"/>
        <item x="1"/>
        <item t="default"/>
      </items>
    </pivotField>
    <pivotField showAll="0"/>
    <pivotField showAll="0"/>
    <pivotField showAll="0"/>
  </pivotFields>
  <rowFields count="1">
    <field x="12"/>
  </rowFields>
  <rowItems count="3">
    <i>
      <x/>
    </i>
    <i>
      <x v="2"/>
    </i>
    <i t="grand">
      <x/>
    </i>
  </rowItems>
  <colItems count="1">
    <i/>
  </colItems>
  <dataFields count="1">
    <dataField name="Cuenta de Responsable" fld="12" subtotal="count" baseField="0" baseItem="0"/>
  </dataFields>
  <formats count="1">
    <format dxfId="20">
      <pivotArea collapsedLevelsAreSubtotals="1" fieldPosition="0">
        <references count="1">
          <reference field="12"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5.xml><?xml version="1.0" encoding="utf-8"?>
<pivotTableDefinition xmlns="http://schemas.openxmlformats.org/spreadsheetml/2006/main" name="Tabla dinámica4" cacheId="6"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location ref="C41:D43" firstHeaderRow="1" firstDataRow="1" firstDataCol="1"/>
  <pivotFields count="16">
    <pivotField showAll="0"/>
    <pivotField axis="axisRow" dataField="1" showAll="0">
      <items count="3">
        <item m="1"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2">
    <i>
      <x v="1"/>
    </i>
    <i t="grand">
      <x/>
    </i>
  </rowItems>
  <colItems count="1">
    <i/>
  </colItems>
  <dataFields count="1">
    <dataField name="Cuenta de Propuesta de Valor"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6.xml><?xml version="1.0" encoding="utf-8"?>
<pivotTableDefinition xmlns="http://schemas.openxmlformats.org/spreadsheetml/2006/main" name="TablaDinámica10" cacheId="6"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location ref="C45:D48" firstHeaderRow="1" firstDataRow="1" firstDataCol="1"/>
  <pivotFields count="16">
    <pivotField showAll="0"/>
    <pivotField showAll="0"/>
    <pivotField showAll="0"/>
    <pivotField showAll="0"/>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1">
    <field x="4"/>
  </rowFields>
  <rowItems count="3">
    <i>
      <x/>
    </i>
    <i>
      <x v="1"/>
    </i>
    <i t="grand">
      <x/>
    </i>
  </rowItems>
  <colItems count="1">
    <i/>
  </colItems>
  <dataFields count="1">
    <dataField name="Cuenta de Indicador" fld="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rinterSettings" Target="../printerSettings/printerSettings2.bin"/><Relationship Id="rId5" Type="http://schemas.openxmlformats.org/officeDocument/2006/relationships/pivotTable" Target="../pivotTables/pivotTable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pivotTable" Target="../pivotTables/pivotTable18.xml"/><Relationship Id="rId13" Type="http://schemas.openxmlformats.org/officeDocument/2006/relationships/pivotTable" Target="../pivotTables/pivotTable23.xml"/><Relationship Id="rId3" Type="http://schemas.openxmlformats.org/officeDocument/2006/relationships/pivotTable" Target="../pivotTables/pivotTable13.xml"/><Relationship Id="rId7" Type="http://schemas.openxmlformats.org/officeDocument/2006/relationships/pivotTable" Target="../pivotTables/pivotTable17.xml"/><Relationship Id="rId12" Type="http://schemas.openxmlformats.org/officeDocument/2006/relationships/pivotTable" Target="../pivotTables/pivotTable22.xml"/><Relationship Id="rId2" Type="http://schemas.openxmlformats.org/officeDocument/2006/relationships/pivotTable" Target="../pivotTables/pivotTable12.xml"/><Relationship Id="rId16" Type="http://schemas.openxmlformats.org/officeDocument/2006/relationships/pivotTable" Target="../pivotTables/pivotTable26.xml"/><Relationship Id="rId1" Type="http://schemas.openxmlformats.org/officeDocument/2006/relationships/pivotTable" Target="../pivotTables/pivotTable11.xml"/><Relationship Id="rId6" Type="http://schemas.openxmlformats.org/officeDocument/2006/relationships/pivotTable" Target="../pivotTables/pivotTable16.xml"/><Relationship Id="rId11" Type="http://schemas.openxmlformats.org/officeDocument/2006/relationships/pivotTable" Target="../pivotTables/pivotTable21.xml"/><Relationship Id="rId5" Type="http://schemas.openxmlformats.org/officeDocument/2006/relationships/pivotTable" Target="../pivotTables/pivotTable15.xml"/><Relationship Id="rId15" Type="http://schemas.openxmlformats.org/officeDocument/2006/relationships/pivotTable" Target="../pivotTables/pivotTable25.xml"/><Relationship Id="rId10" Type="http://schemas.openxmlformats.org/officeDocument/2006/relationships/pivotTable" Target="../pivotTables/pivotTable20.xml"/><Relationship Id="rId4" Type="http://schemas.openxmlformats.org/officeDocument/2006/relationships/pivotTable" Target="../pivotTables/pivotTable14.xml"/><Relationship Id="rId9" Type="http://schemas.openxmlformats.org/officeDocument/2006/relationships/pivotTable" Target="../pivotTables/pivotTable19.xml"/><Relationship Id="rId14" Type="http://schemas.openxmlformats.org/officeDocument/2006/relationships/pivotTable" Target="../pivotTables/pivotTable2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0"/>
  <sheetViews>
    <sheetView showGridLines="0" tabSelected="1" zoomScale="70" zoomScaleNormal="70" workbookViewId="0">
      <selection activeCell="Z50" sqref="Z50"/>
    </sheetView>
  </sheetViews>
  <sheetFormatPr baseColWidth="10" defaultRowHeight="15" x14ac:dyDescent="0.25"/>
  <cols>
    <col min="1" max="1" width="2.85546875" customWidth="1"/>
    <col min="2" max="2" width="9.7109375" customWidth="1"/>
    <col min="5" max="5" width="27.7109375" customWidth="1"/>
    <col min="17" max="17" width="9.7109375" customWidth="1"/>
    <col min="18" max="18" width="6.140625" customWidth="1"/>
    <col min="22" max="22" width="27" style="19" customWidth="1"/>
  </cols>
  <sheetData>
    <row r="1" spans="2:27" ht="9.75" customHeight="1" thickBot="1" x14ac:dyDescent="0.3"/>
    <row r="2" spans="2:27" ht="16.5" thickTop="1" thickBot="1" x14ac:dyDescent="0.3">
      <c r="B2" s="143" t="s">
        <v>5</v>
      </c>
      <c r="C2" s="143"/>
      <c r="D2" s="143"/>
      <c r="E2" s="143"/>
      <c r="F2" s="143"/>
      <c r="G2" s="143" t="s">
        <v>16</v>
      </c>
      <c r="H2" s="143"/>
      <c r="I2" s="143"/>
      <c r="J2" s="143"/>
      <c r="K2" s="143"/>
      <c r="L2" s="143"/>
      <c r="M2" s="144" t="s">
        <v>17</v>
      </c>
      <c r="N2" s="144"/>
      <c r="O2" s="144"/>
      <c r="P2" s="144"/>
      <c r="Q2" s="144"/>
    </row>
    <row r="3" spans="2:27" ht="16.5" thickTop="1" thickBot="1" x14ac:dyDescent="0.3">
      <c r="B3" s="143"/>
      <c r="C3" s="143"/>
      <c r="D3" s="143"/>
      <c r="E3" s="143"/>
      <c r="F3" s="143"/>
      <c r="G3" s="143"/>
      <c r="H3" s="143"/>
      <c r="I3" s="143"/>
      <c r="J3" s="143"/>
      <c r="K3" s="143"/>
      <c r="L3" s="143"/>
      <c r="M3" s="144"/>
      <c r="N3" s="144"/>
      <c r="O3" s="144"/>
      <c r="P3" s="144"/>
      <c r="Q3" s="144"/>
    </row>
    <row r="4" spans="2:27" ht="16.5" thickTop="1" thickBot="1" x14ac:dyDescent="0.3">
      <c r="B4" s="144"/>
      <c r="C4" s="144"/>
      <c r="D4" s="144"/>
      <c r="E4" s="144"/>
      <c r="F4" s="144"/>
      <c r="G4" s="144" t="s">
        <v>6</v>
      </c>
      <c r="H4" s="144"/>
      <c r="I4" s="144"/>
      <c r="J4" s="144"/>
      <c r="K4" s="144"/>
      <c r="L4" s="144"/>
      <c r="M4" s="145" t="s">
        <v>68</v>
      </c>
      <c r="N4" s="145"/>
      <c r="O4" s="145"/>
      <c r="P4" s="145"/>
      <c r="Q4" s="145"/>
    </row>
    <row r="5" spans="2:27" ht="16.5" thickTop="1" thickBot="1" x14ac:dyDescent="0.3">
      <c r="B5" s="144"/>
      <c r="C5" s="144"/>
      <c r="D5" s="144"/>
      <c r="E5" s="144"/>
      <c r="F5" s="144"/>
      <c r="G5" s="144" t="s">
        <v>7</v>
      </c>
      <c r="H5" s="144"/>
      <c r="I5" s="144"/>
      <c r="J5" s="144"/>
      <c r="K5" s="144"/>
      <c r="L5" s="144"/>
      <c r="M5" s="145" t="s">
        <v>441</v>
      </c>
      <c r="N5" s="145"/>
      <c r="O5" s="145"/>
      <c r="P5" s="145"/>
      <c r="Q5" s="145"/>
    </row>
    <row r="6" spans="2:27" ht="16.5" thickTop="1" thickBot="1" x14ac:dyDescent="0.3">
      <c r="B6" s="144"/>
      <c r="C6" s="144"/>
      <c r="D6" s="144"/>
      <c r="E6" s="144"/>
      <c r="F6" s="144"/>
      <c r="G6" s="144" t="s">
        <v>8</v>
      </c>
      <c r="H6" s="144"/>
      <c r="I6" s="144"/>
      <c r="J6" s="144"/>
      <c r="K6" s="144"/>
      <c r="L6" s="144"/>
      <c r="M6" s="144" t="s">
        <v>511</v>
      </c>
      <c r="N6" s="144"/>
      <c r="O6" s="144"/>
      <c r="P6" s="144"/>
      <c r="Q6" s="144"/>
    </row>
    <row r="7" spans="2:27" ht="8.25" customHeight="1" thickTop="1" thickBot="1" x14ac:dyDescent="0.3"/>
    <row r="8" spans="2:27" ht="15.75" thickTop="1" x14ac:dyDescent="0.25">
      <c r="B8" s="86"/>
      <c r="C8" s="87"/>
      <c r="D8" s="87"/>
      <c r="E8" s="87"/>
      <c r="F8" s="87"/>
      <c r="G8" s="87"/>
      <c r="H8" s="87"/>
      <c r="I8" s="87"/>
      <c r="J8" s="87"/>
      <c r="K8" s="87"/>
      <c r="L8" s="87"/>
      <c r="M8" s="87"/>
      <c r="N8" s="87"/>
      <c r="O8" s="87"/>
      <c r="P8" s="88"/>
      <c r="Q8" s="89"/>
      <c r="S8" s="103"/>
      <c r="T8" s="88"/>
      <c r="U8" s="89"/>
      <c r="V8" s="86"/>
      <c r="W8" s="88"/>
      <c r="X8" s="88"/>
      <c r="Y8" s="88"/>
      <c r="Z8" s="88"/>
      <c r="AA8" s="89"/>
    </row>
    <row r="9" spans="2:27" ht="15" customHeight="1" x14ac:dyDescent="0.25">
      <c r="B9" s="90"/>
      <c r="C9" s="19"/>
      <c r="D9" s="19"/>
      <c r="E9" s="19"/>
      <c r="F9" s="19"/>
      <c r="G9" s="19"/>
      <c r="H9" s="19"/>
      <c r="I9" s="19"/>
      <c r="J9" s="19"/>
      <c r="K9" s="19"/>
      <c r="L9" s="19"/>
      <c r="M9" s="19"/>
      <c r="N9" s="19"/>
      <c r="O9" s="19"/>
      <c r="P9" s="19"/>
      <c r="Q9" s="91"/>
      <c r="S9" s="93"/>
      <c r="U9" s="91"/>
      <c r="V9" s="97" t="s">
        <v>320</v>
      </c>
      <c r="AA9" s="91"/>
    </row>
    <row r="10" spans="2:27" ht="9.9499999999999993" customHeight="1" x14ac:dyDescent="0.25">
      <c r="B10" s="90"/>
      <c r="C10" s="19"/>
      <c r="D10" s="19"/>
      <c r="E10" s="19"/>
      <c r="F10" s="19"/>
      <c r="G10" s="19"/>
      <c r="H10" s="19"/>
      <c r="I10" s="19"/>
      <c r="J10" s="19"/>
      <c r="K10" s="19"/>
      <c r="L10" s="19"/>
      <c r="M10" s="19"/>
      <c r="N10" s="19"/>
      <c r="O10" s="19"/>
      <c r="P10" s="19"/>
      <c r="Q10" s="91"/>
      <c r="S10" s="93"/>
      <c r="U10" s="91"/>
      <c r="V10" s="98"/>
      <c r="AA10" s="91"/>
    </row>
    <row r="11" spans="2:27" ht="18" x14ac:dyDescent="0.25">
      <c r="B11" s="90"/>
      <c r="C11" s="19"/>
      <c r="D11" s="19"/>
      <c r="E11" s="19"/>
      <c r="F11" s="19"/>
      <c r="G11" s="19"/>
      <c r="H11" s="19"/>
      <c r="I11" s="19"/>
      <c r="J11" s="19"/>
      <c r="K11" s="19"/>
      <c r="L11" s="19"/>
      <c r="M11" s="19"/>
      <c r="N11" s="19"/>
      <c r="O11" s="19"/>
      <c r="Q11" s="91"/>
      <c r="S11" s="93"/>
      <c r="U11" s="91"/>
      <c r="V11" s="99" t="s">
        <v>319</v>
      </c>
      <c r="AA11" s="91"/>
    </row>
    <row r="12" spans="2:27" ht="9.9499999999999993" customHeight="1" x14ac:dyDescent="0.25">
      <c r="B12" s="90"/>
      <c r="C12" s="19"/>
      <c r="D12" s="19"/>
      <c r="E12" s="19"/>
      <c r="F12" s="19"/>
      <c r="G12" s="19"/>
      <c r="H12" s="19"/>
      <c r="I12" s="19"/>
      <c r="J12" s="19"/>
      <c r="K12" s="19"/>
      <c r="L12" s="19"/>
      <c r="M12" s="19"/>
      <c r="N12" s="19"/>
      <c r="O12" s="19"/>
      <c r="Q12" s="91"/>
      <c r="S12" s="93"/>
      <c r="U12" s="91"/>
      <c r="V12" s="98"/>
      <c r="AA12" s="91"/>
    </row>
    <row r="13" spans="2:27" ht="18" x14ac:dyDescent="0.25">
      <c r="B13" s="90"/>
      <c r="C13" s="19"/>
      <c r="D13" s="19"/>
      <c r="E13" s="19"/>
      <c r="F13" s="19"/>
      <c r="G13" s="19"/>
      <c r="H13" s="19"/>
      <c r="I13" s="19"/>
      <c r="J13" s="19"/>
      <c r="K13" s="19"/>
      <c r="L13" s="19"/>
      <c r="M13" s="19"/>
      <c r="N13" s="19"/>
      <c r="O13" s="19"/>
      <c r="Q13" s="91"/>
      <c r="S13" s="93"/>
      <c r="U13" s="91"/>
      <c r="V13" s="99"/>
      <c r="AA13" s="91"/>
    </row>
    <row r="14" spans="2:27" ht="14.1" customHeight="1" thickBot="1" x14ac:dyDescent="0.3">
      <c r="B14" s="90"/>
      <c r="C14" s="19"/>
      <c r="D14" s="19"/>
      <c r="E14" s="19"/>
      <c r="F14" s="19"/>
      <c r="G14" s="19"/>
      <c r="H14" s="19"/>
      <c r="I14" s="19"/>
      <c r="J14" s="19"/>
      <c r="K14" s="19"/>
      <c r="L14" s="19"/>
      <c r="M14" s="19"/>
      <c r="N14" s="19"/>
      <c r="O14" s="19"/>
      <c r="Q14" s="91"/>
      <c r="S14" s="94"/>
      <c r="T14" s="95"/>
      <c r="U14" s="96"/>
      <c r="V14" s="100"/>
      <c r="W14" s="95"/>
      <c r="X14" s="95"/>
      <c r="Y14" s="95"/>
      <c r="Z14" s="95"/>
      <c r="AA14" s="96"/>
    </row>
    <row r="15" spans="2:27" ht="15.75" thickTop="1" x14ac:dyDescent="0.25">
      <c r="B15" s="90"/>
      <c r="C15" s="19"/>
      <c r="D15" s="19"/>
      <c r="E15" s="19"/>
      <c r="F15" s="19"/>
      <c r="G15" s="19"/>
      <c r="H15" s="19"/>
      <c r="I15" s="19"/>
      <c r="J15" s="19"/>
      <c r="K15" s="19"/>
      <c r="L15" s="19"/>
      <c r="M15" s="19"/>
      <c r="N15" s="19"/>
      <c r="O15" s="19"/>
      <c r="Q15" s="91"/>
      <c r="S15" s="103"/>
      <c r="T15" s="88"/>
      <c r="U15" s="89"/>
      <c r="V15" s="101"/>
      <c r="W15" s="88"/>
      <c r="X15" s="88"/>
      <c r="Y15" s="88"/>
      <c r="Z15" s="88"/>
      <c r="AA15" s="89"/>
    </row>
    <row r="16" spans="2:27" ht="18" x14ac:dyDescent="0.25">
      <c r="B16" s="90"/>
      <c r="C16" s="19"/>
      <c r="D16" s="19"/>
      <c r="E16" s="19"/>
      <c r="F16" s="19"/>
      <c r="G16" s="19"/>
      <c r="H16" s="19"/>
      <c r="I16" s="19"/>
      <c r="J16" s="19"/>
      <c r="K16" s="19"/>
      <c r="L16" s="19"/>
      <c r="M16" s="19"/>
      <c r="N16" s="19"/>
      <c r="O16" s="19"/>
      <c r="Q16" s="91"/>
      <c r="S16" s="93"/>
      <c r="U16" s="91"/>
      <c r="V16" s="97" t="s">
        <v>320</v>
      </c>
      <c r="AA16" s="91"/>
    </row>
    <row r="17" spans="2:27" ht="9.9499999999999993" customHeight="1" x14ac:dyDescent="0.25">
      <c r="B17" s="90"/>
      <c r="C17" s="19"/>
      <c r="D17" s="19"/>
      <c r="E17" s="19"/>
      <c r="F17" s="19"/>
      <c r="G17" s="19"/>
      <c r="H17" s="19"/>
      <c r="I17" s="19"/>
      <c r="J17" s="19"/>
      <c r="K17" s="19"/>
      <c r="L17" s="19"/>
      <c r="M17" s="19"/>
      <c r="N17" s="19"/>
      <c r="O17" s="19"/>
      <c r="Q17" s="91"/>
      <c r="S17" s="93"/>
      <c r="U17" s="91"/>
      <c r="V17" s="98"/>
      <c r="AA17" s="91"/>
    </row>
    <row r="18" spans="2:27" ht="18" x14ac:dyDescent="0.25">
      <c r="B18" s="90"/>
      <c r="C18" s="19"/>
      <c r="D18" s="19"/>
      <c r="E18" s="19"/>
      <c r="F18" s="19"/>
      <c r="G18" s="19"/>
      <c r="H18" s="19"/>
      <c r="I18" s="19"/>
      <c r="J18" s="19"/>
      <c r="K18" s="19"/>
      <c r="L18" s="19"/>
      <c r="M18" s="19"/>
      <c r="N18" s="19"/>
      <c r="O18" s="19"/>
      <c r="Q18" s="91"/>
      <c r="S18" s="93"/>
      <c r="U18" s="91"/>
      <c r="V18" s="99" t="s">
        <v>319</v>
      </c>
      <c r="AA18" s="91"/>
    </row>
    <row r="19" spans="2:27" ht="9.9499999999999993" customHeight="1" x14ac:dyDescent="0.25">
      <c r="B19" s="90"/>
      <c r="C19" s="19"/>
      <c r="D19" s="19"/>
      <c r="E19" s="19"/>
      <c r="F19" s="19"/>
      <c r="G19" s="19"/>
      <c r="H19" s="19"/>
      <c r="I19" s="19"/>
      <c r="J19" s="19"/>
      <c r="K19" s="19"/>
      <c r="L19" s="19"/>
      <c r="M19" s="19"/>
      <c r="N19" s="19"/>
      <c r="O19" s="19"/>
      <c r="Q19" s="91"/>
      <c r="S19" s="93"/>
      <c r="U19" s="91"/>
      <c r="V19" s="98"/>
      <c r="AA19" s="91"/>
    </row>
    <row r="20" spans="2:27" ht="18" x14ac:dyDescent="0.25">
      <c r="B20" s="90"/>
      <c r="C20" s="19"/>
      <c r="D20" s="19"/>
      <c r="E20" s="19"/>
      <c r="F20" s="19"/>
      <c r="G20" s="19"/>
      <c r="H20" s="19"/>
      <c r="I20" s="19"/>
      <c r="J20" s="19"/>
      <c r="K20" s="19"/>
      <c r="L20" s="19"/>
      <c r="M20" s="19"/>
      <c r="N20" s="19"/>
      <c r="O20" s="19"/>
      <c r="Q20" s="91"/>
      <c r="S20" s="93"/>
      <c r="U20" s="91"/>
      <c r="V20" s="99"/>
      <c r="AA20" s="91"/>
    </row>
    <row r="21" spans="2:27" ht="14.1" customHeight="1" thickBot="1" x14ac:dyDescent="0.3">
      <c r="B21" s="90"/>
      <c r="C21" s="19"/>
      <c r="D21" s="19"/>
      <c r="E21" s="19"/>
      <c r="F21" s="19"/>
      <c r="G21" s="19"/>
      <c r="H21" s="19"/>
      <c r="I21" s="19"/>
      <c r="J21" s="19"/>
      <c r="K21" s="19"/>
      <c r="L21" s="19"/>
      <c r="M21" s="19"/>
      <c r="N21" s="19"/>
      <c r="O21" s="19"/>
      <c r="Q21" s="91"/>
      <c r="S21" s="94"/>
      <c r="T21" s="95"/>
      <c r="U21" s="96"/>
      <c r="V21" s="100"/>
      <c r="W21" s="95"/>
      <c r="X21" s="95"/>
      <c r="Y21" s="95"/>
      <c r="Z21" s="95"/>
      <c r="AA21" s="96"/>
    </row>
    <row r="22" spans="2:27" ht="15.75" thickTop="1" x14ac:dyDescent="0.25">
      <c r="B22" s="90"/>
      <c r="C22" s="19"/>
      <c r="D22" s="19"/>
      <c r="E22" s="19"/>
      <c r="F22" s="19"/>
      <c r="G22" s="19"/>
      <c r="H22" s="19"/>
      <c r="I22" s="19"/>
      <c r="J22" s="19"/>
      <c r="K22" s="19"/>
      <c r="L22" s="19"/>
      <c r="M22" s="19"/>
      <c r="N22" s="19"/>
      <c r="O22" s="19"/>
      <c r="Q22" s="91"/>
      <c r="S22" s="103"/>
      <c r="T22" s="88"/>
      <c r="U22" s="89"/>
      <c r="V22" s="101"/>
      <c r="W22" s="88"/>
      <c r="X22" s="88"/>
      <c r="Y22" s="88"/>
      <c r="Z22" s="88"/>
      <c r="AA22" s="89"/>
    </row>
    <row r="23" spans="2:27" ht="18" x14ac:dyDescent="0.25">
      <c r="B23" s="90"/>
      <c r="C23" s="19"/>
      <c r="D23" s="19"/>
      <c r="E23" s="19"/>
      <c r="F23" s="19"/>
      <c r="G23" s="19"/>
      <c r="H23" s="19"/>
      <c r="I23" s="19"/>
      <c r="J23" s="19"/>
      <c r="K23" s="19"/>
      <c r="L23" s="19"/>
      <c r="M23" s="19"/>
      <c r="N23" s="19"/>
      <c r="O23" s="19"/>
      <c r="Q23" s="91"/>
      <c r="S23" s="93"/>
      <c r="U23" s="91"/>
      <c r="V23" s="97" t="s">
        <v>320</v>
      </c>
      <c r="AA23" s="91"/>
    </row>
    <row r="24" spans="2:27" ht="9.9499999999999993" customHeight="1" x14ac:dyDescent="0.25">
      <c r="B24" s="90"/>
      <c r="C24" s="19"/>
      <c r="D24" s="19"/>
      <c r="E24" s="19"/>
      <c r="F24" s="19"/>
      <c r="G24" s="19"/>
      <c r="H24" s="19"/>
      <c r="I24" s="19"/>
      <c r="J24" s="19"/>
      <c r="K24" s="19"/>
      <c r="L24" s="19"/>
      <c r="M24" s="19"/>
      <c r="N24" s="19"/>
      <c r="O24" s="19"/>
      <c r="Q24" s="91"/>
      <c r="S24" s="93"/>
      <c r="U24" s="91"/>
      <c r="V24" s="98"/>
      <c r="AA24" s="91"/>
    </row>
    <row r="25" spans="2:27" ht="18" x14ac:dyDescent="0.25">
      <c r="B25" s="90"/>
      <c r="C25" s="19"/>
      <c r="D25" s="19"/>
      <c r="E25" s="19"/>
      <c r="F25" s="19"/>
      <c r="G25" s="19"/>
      <c r="H25" s="19"/>
      <c r="I25" s="19"/>
      <c r="J25" s="19"/>
      <c r="K25" s="19"/>
      <c r="L25" s="19"/>
      <c r="M25" s="19"/>
      <c r="N25" s="19"/>
      <c r="O25" s="19"/>
      <c r="Q25" s="91"/>
      <c r="S25" s="93"/>
      <c r="U25" s="91"/>
      <c r="V25" s="99" t="s">
        <v>319</v>
      </c>
      <c r="AA25" s="91"/>
    </row>
    <row r="26" spans="2:27" ht="9.9499999999999993" customHeight="1" x14ac:dyDescent="0.25">
      <c r="B26" s="90"/>
      <c r="C26" s="19"/>
      <c r="D26" s="19"/>
      <c r="E26" s="19"/>
      <c r="F26" s="19"/>
      <c r="G26" s="19"/>
      <c r="H26" s="19"/>
      <c r="I26" s="19"/>
      <c r="J26" s="19"/>
      <c r="K26" s="19"/>
      <c r="L26" s="19"/>
      <c r="M26" s="19"/>
      <c r="N26" s="19"/>
      <c r="O26" s="19"/>
      <c r="Q26" s="91"/>
      <c r="S26" s="93"/>
      <c r="U26" s="91"/>
      <c r="V26" s="98"/>
      <c r="AA26" s="91"/>
    </row>
    <row r="27" spans="2:27" ht="18" x14ac:dyDescent="0.25">
      <c r="B27" s="90"/>
      <c r="C27" s="19"/>
      <c r="D27" s="19"/>
      <c r="E27" s="19"/>
      <c r="F27" s="19"/>
      <c r="G27" s="19"/>
      <c r="H27" s="19"/>
      <c r="I27" s="19"/>
      <c r="J27" s="19"/>
      <c r="K27" s="19"/>
      <c r="L27" s="19"/>
      <c r="M27" s="19"/>
      <c r="N27" s="19"/>
      <c r="O27" s="19"/>
      <c r="Q27" s="91"/>
      <c r="S27" s="93"/>
      <c r="U27" s="91"/>
      <c r="V27" s="99"/>
      <c r="AA27" s="91"/>
    </row>
    <row r="28" spans="2:27" ht="14.1" customHeight="1" thickBot="1" x14ac:dyDescent="0.3">
      <c r="B28" s="90"/>
      <c r="C28" s="19"/>
      <c r="D28" s="19"/>
      <c r="E28" s="19"/>
      <c r="F28" s="19"/>
      <c r="G28" s="19"/>
      <c r="H28" s="19"/>
      <c r="I28" s="19"/>
      <c r="J28" s="19"/>
      <c r="K28" s="19"/>
      <c r="L28" s="19"/>
      <c r="M28" s="19"/>
      <c r="N28" s="19"/>
      <c r="O28" s="19"/>
      <c r="Q28" s="91"/>
      <c r="S28" s="94"/>
      <c r="T28" s="95"/>
      <c r="U28" s="96"/>
      <c r="V28" s="100"/>
      <c r="W28" s="95"/>
      <c r="X28" s="95"/>
      <c r="Y28" s="95"/>
      <c r="Z28" s="95"/>
      <c r="AA28" s="96"/>
    </row>
    <row r="29" spans="2:27" ht="15.75" thickTop="1" x14ac:dyDescent="0.25">
      <c r="B29" s="90"/>
      <c r="C29" s="19"/>
      <c r="D29" s="19"/>
      <c r="E29" s="19"/>
      <c r="F29" s="19"/>
      <c r="G29" s="19"/>
      <c r="H29" s="19"/>
      <c r="I29" s="19"/>
      <c r="J29" s="19"/>
      <c r="K29" s="19"/>
      <c r="L29" s="19"/>
      <c r="M29" s="19"/>
      <c r="N29" s="19"/>
      <c r="O29" s="19"/>
      <c r="Q29" s="91"/>
      <c r="S29" s="103"/>
      <c r="T29" s="88"/>
      <c r="U29" s="89"/>
      <c r="V29" s="101"/>
      <c r="W29" s="88"/>
      <c r="X29" s="88"/>
      <c r="Y29" s="88"/>
      <c r="Z29" s="88"/>
      <c r="AA29" s="89"/>
    </row>
    <row r="30" spans="2:27" ht="18" x14ac:dyDescent="0.25">
      <c r="B30" s="90"/>
      <c r="C30" s="19"/>
      <c r="D30" s="19"/>
      <c r="E30" s="19"/>
      <c r="F30" s="19"/>
      <c r="G30" s="19"/>
      <c r="H30" s="19"/>
      <c r="I30" s="19"/>
      <c r="J30" s="19"/>
      <c r="K30" s="19"/>
      <c r="L30" s="19"/>
      <c r="M30" s="19"/>
      <c r="N30" s="19"/>
      <c r="O30" s="19"/>
      <c r="Q30" s="91"/>
      <c r="S30" s="93"/>
      <c r="U30" s="91"/>
      <c r="V30" s="97" t="s">
        <v>320</v>
      </c>
      <c r="AA30" s="91"/>
    </row>
    <row r="31" spans="2:27" ht="9.9499999999999993" customHeight="1" x14ac:dyDescent="0.25">
      <c r="B31" s="90"/>
      <c r="C31" s="19"/>
      <c r="D31" s="19"/>
      <c r="E31" s="19"/>
      <c r="F31" s="19"/>
      <c r="G31" s="19"/>
      <c r="H31" s="19"/>
      <c r="I31" s="19"/>
      <c r="J31" s="19"/>
      <c r="K31" s="19"/>
      <c r="L31" s="19"/>
      <c r="M31" s="19"/>
      <c r="N31" s="19"/>
      <c r="O31" s="19"/>
      <c r="Q31" s="91"/>
      <c r="S31" s="93"/>
      <c r="U31" s="91"/>
      <c r="V31" s="98"/>
      <c r="AA31" s="91"/>
    </row>
    <row r="32" spans="2:27" ht="18" x14ac:dyDescent="0.25">
      <c r="B32" s="90"/>
      <c r="C32" s="19"/>
      <c r="D32" s="19"/>
      <c r="E32" s="19"/>
      <c r="F32" s="19"/>
      <c r="G32" s="19"/>
      <c r="H32" s="19"/>
      <c r="I32" s="19"/>
      <c r="J32" s="19"/>
      <c r="K32" s="92"/>
      <c r="L32" s="19"/>
      <c r="M32" s="19"/>
      <c r="N32" s="19"/>
      <c r="O32" s="19"/>
      <c r="Q32" s="91"/>
      <c r="S32" s="93"/>
      <c r="U32" s="91"/>
      <c r="V32" s="99" t="s">
        <v>319</v>
      </c>
      <c r="AA32" s="91"/>
    </row>
    <row r="33" spans="2:27" ht="9.9499999999999993" customHeight="1" x14ac:dyDescent="0.25">
      <c r="B33" s="90"/>
      <c r="C33" s="19"/>
      <c r="D33" s="19"/>
      <c r="E33" s="19"/>
      <c r="F33" s="19"/>
      <c r="G33" s="19"/>
      <c r="H33" s="19"/>
      <c r="I33" s="19"/>
      <c r="J33" s="19"/>
      <c r="K33" s="19"/>
      <c r="L33" s="19"/>
      <c r="M33" s="19"/>
      <c r="N33" s="19"/>
      <c r="O33" s="19"/>
      <c r="Q33" s="91"/>
      <c r="S33" s="93"/>
      <c r="U33" s="91"/>
      <c r="V33" s="98"/>
      <c r="AA33" s="91"/>
    </row>
    <row r="34" spans="2:27" ht="18" x14ac:dyDescent="0.25">
      <c r="B34" s="90"/>
      <c r="C34" s="19"/>
      <c r="D34" s="19"/>
      <c r="E34" s="19"/>
      <c r="F34" s="19"/>
      <c r="G34" s="19"/>
      <c r="H34" s="19"/>
      <c r="I34" s="19"/>
      <c r="J34" s="19"/>
      <c r="K34" s="19"/>
      <c r="L34" s="19"/>
      <c r="M34" s="19"/>
      <c r="N34" s="19"/>
      <c r="O34" s="19"/>
      <c r="Q34" s="91"/>
      <c r="S34" s="93"/>
      <c r="U34" s="91"/>
      <c r="V34" s="99"/>
      <c r="AA34" s="91"/>
    </row>
    <row r="35" spans="2:27" ht="14.1" customHeight="1" thickBot="1" x14ac:dyDescent="0.3">
      <c r="B35" s="90"/>
      <c r="C35" s="19"/>
      <c r="D35" s="19"/>
      <c r="E35" s="19"/>
      <c r="F35" s="19"/>
      <c r="G35" s="19"/>
      <c r="H35" s="19"/>
      <c r="I35" s="19"/>
      <c r="J35" s="19"/>
      <c r="K35" s="19"/>
      <c r="L35" s="19"/>
      <c r="M35" s="19"/>
      <c r="N35" s="19"/>
      <c r="O35" s="19"/>
      <c r="Q35" s="91"/>
      <c r="S35" s="94"/>
      <c r="T35" s="95"/>
      <c r="U35" s="96"/>
      <c r="V35" s="100"/>
      <c r="W35" s="95"/>
      <c r="X35" s="95"/>
      <c r="Y35" s="95"/>
      <c r="Z35" s="95"/>
      <c r="AA35" s="96"/>
    </row>
    <row r="36" spans="2:27" ht="15.75" thickTop="1" x14ac:dyDescent="0.25">
      <c r="B36" s="93"/>
      <c r="Q36" s="91"/>
      <c r="S36" s="103"/>
      <c r="T36" s="88"/>
      <c r="U36" s="89"/>
      <c r="V36" s="101"/>
      <c r="W36" s="88"/>
      <c r="X36" s="88"/>
      <c r="Y36" s="88"/>
      <c r="Z36" s="88"/>
      <c r="AA36" s="89"/>
    </row>
    <row r="37" spans="2:27" ht="18" x14ac:dyDescent="0.25">
      <c r="B37" s="93"/>
      <c r="Q37" s="91"/>
      <c r="S37" s="93"/>
      <c r="U37" s="91"/>
      <c r="V37" s="97" t="s">
        <v>320</v>
      </c>
      <c r="AA37" s="91"/>
    </row>
    <row r="38" spans="2:27" ht="9.9499999999999993" customHeight="1" x14ac:dyDescent="0.25">
      <c r="B38" s="93"/>
      <c r="Q38" s="91"/>
      <c r="S38" s="93"/>
      <c r="U38" s="91"/>
      <c r="V38" s="98"/>
      <c r="AA38" s="91"/>
    </row>
    <row r="39" spans="2:27" ht="18" x14ac:dyDescent="0.25">
      <c r="B39" s="93"/>
      <c r="Q39" s="91"/>
      <c r="S39" s="93"/>
      <c r="U39" s="91"/>
      <c r="V39" s="99" t="s">
        <v>319</v>
      </c>
      <c r="AA39" s="91"/>
    </row>
    <row r="40" spans="2:27" ht="9.9499999999999993" customHeight="1" x14ac:dyDescent="0.25">
      <c r="B40" s="93"/>
      <c r="Q40" s="91"/>
      <c r="S40" s="93"/>
      <c r="U40" s="91"/>
      <c r="V40" s="98"/>
      <c r="AA40" s="91"/>
    </row>
    <row r="41" spans="2:27" ht="18" x14ac:dyDescent="0.25">
      <c r="B41" s="93"/>
      <c r="Q41" s="91"/>
      <c r="S41" s="93"/>
      <c r="U41" s="91"/>
      <c r="V41" s="99"/>
      <c r="AA41" s="91"/>
    </row>
    <row r="42" spans="2:27" ht="14.1" customHeight="1" thickBot="1" x14ac:dyDescent="0.3">
      <c r="B42" s="93"/>
      <c r="Q42" s="91"/>
      <c r="S42" s="94"/>
      <c r="T42" s="95"/>
      <c r="U42" s="96"/>
      <c r="V42" s="102"/>
      <c r="W42" s="95"/>
      <c r="X42" s="95"/>
      <c r="Y42" s="95"/>
      <c r="Z42" s="95"/>
      <c r="AA42" s="96"/>
    </row>
    <row r="43" spans="2:27" ht="15.75" thickTop="1" x14ac:dyDescent="0.25">
      <c r="B43" s="93"/>
      <c r="Q43" s="91"/>
      <c r="S43" s="103"/>
      <c r="T43" s="88"/>
      <c r="U43" s="89"/>
      <c r="V43" s="101"/>
      <c r="W43" s="88"/>
      <c r="X43" s="88"/>
      <c r="Y43" s="88"/>
      <c r="Z43" s="88"/>
      <c r="AA43" s="89"/>
    </row>
    <row r="44" spans="2:27" ht="18" x14ac:dyDescent="0.25">
      <c r="B44" s="93"/>
      <c r="Q44" s="91"/>
      <c r="S44" s="93"/>
      <c r="U44" s="91"/>
      <c r="V44" s="97" t="s">
        <v>320</v>
      </c>
      <c r="AA44" s="91"/>
    </row>
    <row r="45" spans="2:27" ht="9.9499999999999993" customHeight="1" x14ac:dyDescent="0.25">
      <c r="B45" s="93"/>
      <c r="Q45" s="91"/>
      <c r="S45" s="93"/>
      <c r="U45" s="91"/>
      <c r="V45" s="98"/>
      <c r="AA45" s="91"/>
    </row>
    <row r="46" spans="2:27" ht="18" x14ac:dyDescent="0.25">
      <c r="B46" s="93"/>
      <c r="Q46" s="91"/>
      <c r="S46" s="93"/>
      <c r="U46" s="91"/>
      <c r="V46" s="99" t="s">
        <v>319</v>
      </c>
      <c r="AA46" s="91"/>
    </row>
    <row r="47" spans="2:27" ht="9.9499999999999993" customHeight="1" x14ac:dyDescent="0.25">
      <c r="B47" s="93"/>
      <c r="Q47" s="91"/>
      <c r="S47" s="93"/>
      <c r="U47" s="91"/>
      <c r="V47" s="98"/>
      <c r="AA47" s="91"/>
    </row>
    <row r="48" spans="2:27" ht="18" x14ac:dyDescent="0.25">
      <c r="B48" s="93"/>
      <c r="Q48" s="91"/>
      <c r="S48" s="93"/>
      <c r="U48" s="91"/>
      <c r="V48" s="99"/>
      <c r="AA48" s="91"/>
    </row>
    <row r="49" spans="2:27" ht="14.1" customHeight="1" thickBot="1" x14ac:dyDescent="0.3">
      <c r="B49" s="94"/>
      <c r="C49" s="95"/>
      <c r="D49" s="95"/>
      <c r="E49" s="95"/>
      <c r="F49" s="95"/>
      <c r="G49" s="95"/>
      <c r="H49" s="95"/>
      <c r="I49" s="95"/>
      <c r="J49" s="95"/>
      <c r="K49" s="95"/>
      <c r="L49" s="95"/>
      <c r="M49" s="95"/>
      <c r="N49" s="95"/>
      <c r="O49" s="95"/>
      <c r="P49" s="95"/>
      <c r="Q49" s="96"/>
      <c r="S49" s="94"/>
      <c r="T49" s="95"/>
      <c r="U49" s="96"/>
      <c r="V49" s="102"/>
      <c r="W49" s="95"/>
      <c r="X49" s="95"/>
      <c r="Y49" s="95"/>
      <c r="Z49" s="95"/>
      <c r="AA49" s="96"/>
    </row>
    <row r="50" spans="2:27" ht="15.75" thickTop="1" x14ac:dyDescent="0.25"/>
  </sheetData>
  <mergeCells count="10">
    <mergeCell ref="B2:F3"/>
    <mergeCell ref="G2:L3"/>
    <mergeCell ref="M2:Q3"/>
    <mergeCell ref="B4:F6"/>
    <mergeCell ref="G4:L4"/>
    <mergeCell ref="M4:Q4"/>
    <mergeCell ref="G5:L5"/>
    <mergeCell ref="M5:Q5"/>
    <mergeCell ref="G6:L6"/>
    <mergeCell ref="M6:Q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13476E"/>
  </sheetPr>
  <dimension ref="A2:H56"/>
  <sheetViews>
    <sheetView topLeftCell="A25" workbookViewId="0">
      <selection activeCell="C53" activeCellId="6" sqref="C35 C37 C38 C42 C43 C45 C53"/>
    </sheetView>
  </sheetViews>
  <sheetFormatPr baseColWidth="10" defaultRowHeight="15" x14ac:dyDescent="0.25"/>
  <cols>
    <col min="1" max="1" width="10.7109375" customWidth="1"/>
    <col min="2" max="2" width="31.28515625" customWidth="1"/>
    <col min="3" max="3" width="22" customWidth="1"/>
    <col min="6" max="6" width="17.5703125" customWidth="1"/>
    <col min="7" max="7" width="18.85546875" customWidth="1"/>
    <col min="8" max="8" width="18.85546875" bestFit="1" customWidth="1"/>
  </cols>
  <sheetData>
    <row r="2" spans="1:8" x14ac:dyDescent="0.25">
      <c r="A2" t="s">
        <v>464</v>
      </c>
      <c r="B2" s="81" t="s">
        <v>425</v>
      </c>
      <c r="C2" t="s">
        <v>428</v>
      </c>
      <c r="F2" s="81" t="s">
        <v>425</v>
      </c>
      <c r="G2" t="s">
        <v>430</v>
      </c>
    </row>
    <row r="3" spans="1:8" x14ac:dyDescent="0.25">
      <c r="B3" s="117" t="s">
        <v>46</v>
      </c>
      <c r="C3">
        <v>1</v>
      </c>
      <c r="F3" s="82" t="s">
        <v>203</v>
      </c>
      <c r="G3">
        <v>1</v>
      </c>
    </row>
    <row r="4" spans="1:8" x14ac:dyDescent="0.25">
      <c r="B4" s="118" t="s">
        <v>30</v>
      </c>
      <c r="C4">
        <v>1</v>
      </c>
      <c r="F4" s="82" t="s">
        <v>202</v>
      </c>
      <c r="G4">
        <v>1</v>
      </c>
    </row>
    <row r="5" spans="1:8" x14ac:dyDescent="0.25">
      <c r="B5" s="118" t="s">
        <v>429</v>
      </c>
      <c r="C5">
        <v>1</v>
      </c>
      <c r="F5" s="82" t="s">
        <v>224</v>
      </c>
      <c r="G5">
        <v>1</v>
      </c>
    </row>
    <row r="6" spans="1:8" x14ac:dyDescent="0.25">
      <c r="B6" s="82" t="s">
        <v>427</v>
      </c>
      <c r="C6">
        <v>3</v>
      </c>
      <c r="F6" s="82" t="s">
        <v>427</v>
      </c>
      <c r="G6">
        <v>3</v>
      </c>
    </row>
    <row r="10" spans="1:8" x14ac:dyDescent="0.25">
      <c r="A10" t="s">
        <v>465</v>
      </c>
      <c r="B10" s="81" t="s">
        <v>425</v>
      </c>
      <c r="C10" t="s">
        <v>428</v>
      </c>
      <c r="F10" s="81" t="s">
        <v>425</v>
      </c>
      <c r="G10" t="s">
        <v>431</v>
      </c>
      <c r="H10" t="s">
        <v>432</v>
      </c>
    </row>
    <row r="11" spans="1:8" x14ac:dyDescent="0.25">
      <c r="B11" s="118" t="s">
        <v>302</v>
      </c>
      <c r="C11">
        <v>1</v>
      </c>
      <c r="F11" s="82" t="s">
        <v>291</v>
      </c>
      <c r="G11">
        <v>41</v>
      </c>
    </row>
    <row r="12" spans="1:8" x14ac:dyDescent="0.25">
      <c r="B12" s="119" t="s">
        <v>36</v>
      </c>
      <c r="C12">
        <v>4</v>
      </c>
      <c r="F12" s="85" t="s">
        <v>426</v>
      </c>
      <c r="G12">
        <v>41</v>
      </c>
    </row>
    <row r="13" spans="1:8" x14ac:dyDescent="0.25">
      <c r="B13" s="82" t="s">
        <v>33</v>
      </c>
      <c r="C13">
        <v>19</v>
      </c>
      <c r="F13" s="82" t="s">
        <v>427</v>
      </c>
      <c r="G13">
        <v>41</v>
      </c>
    </row>
    <row r="14" spans="1:8" x14ac:dyDescent="0.25">
      <c r="B14" s="82" t="s">
        <v>34</v>
      </c>
      <c r="C14">
        <v>6</v>
      </c>
    </row>
    <row r="15" spans="1:8" x14ac:dyDescent="0.25">
      <c r="B15" s="82" t="s">
        <v>32</v>
      </c>
      <c r="C15">
        <v>3</v>
      </c>
    </row>
    <row r="16" spans="1:8" x14ac:dyDescent="0.25">
      <c r="B16" s="119" t="s">
        <v>35</v>
      </c>
      <c r="C16">
        <v>8</v>
      </c>
    </row>
    <row r="17" spans="1:8" x14ac:dyDescent="0.25">
      <c r="B17" s="82" t="s">
        <v>427</v>
      </c>
      <c r="C17">
        <v>41</v>
      </c>
    </row>
    <row r="23" spans="1:8" x14ac:dyDescent="0.25">
      <c r="A23" t="s">
        <v>466</v>
      </c>
      <c r="B23" s="81" t="s">
        <v>425</v>
      </c>
      <c r="C23" t="s">
        <v>428</v>
      </c>
      <c r="F23" s="81" t="s">
        <v>425</v>
      </c>
      <c r="G23" t="s">
        <v>431</v>
      </c>
      <c r="H23" t="s">
        <v>432</v>
      </c>
    </row>
    <row r="24" spans="1:8" x14ac:dyDescent="0.25">
      <c r="B24" s="82" t="s">
        <v>38</v>
      </c>
      <c r="C24">
        <v>6</v>
      </c>
      <c r="F24" s="82" t="s">
        <v>291</v>
      </c>
      <c r="G24">
        <v>10</v>
      </c>
    </row>
    <row r="25" spans="1:8" x14ac:dyDescent="0.25">
      <c r="B25" s="82" t="s">
        <v>37</v>
      </c>
      <c r="C25">
        <v>6</v>
      </c>
      <c r="F25" s="85" t="s">
        <v>426</v>
      </c>
      <c r="G25">
        <v>10</v>
      </c>
    </row>
    <row r="26" spans="1:8" x14ac:dyDescent="0.25">
      <c r="B26" s="82" t="s">
        <v>427</v>
      </c>
      <c r="C26">
        <v>12</v>
      </c>
      <c r="F26" s="82" t="s">
        <v>426</v>
      </c>
      <c r="H26">
        <v>2</v>
      </c>
    </row>
    <row r="27" spans="1:8" x14ac:dyDescent="0.25">
      <c r="F27" s="85" t="s">
        <v>291</v>
      </c>
      <c r="H27">
        <v>2</v>
      </c>
    </row>
    <row r="28" spans="1:8" x14ac:dyDescent="0.25">
      <c r="F28" s="82" t="s">
        <v>427</v>
      </c>
      <c r="G28">
        <v>10</v>
      </c>
      <c r="H28">
        <v>2</v>
      </c>
    </row>
    <row r="30" spans="1:8" x14ac:dyDescent="0.25">
      <c r="F30" s="82"/>
    </row>
    <row r="31" spans="1:8" x14ac:dyDescent="0.25">
      <c r="F31" s="82"/>
    </row>
    <row r="32" spans="1:8" x14ac:dyDescent="0.25">
      <c r="F32" s="82"/>
    </row>
    <row r="34" spans="1:8" x14ac:dyDescent="0.25">
      <c r="A34" t="s">
        <v>467</v>
      </c>
      <c r="B34" s="81" t="s">
        <v>425</v>
      </c>
      <c r="C34" t="s">
        <v>428</v>
      </c>
      <c r="F34" s="81" t="s">
        <v>425</v>
      </c>
      <c r="G34" t="s">
        <v>431</v>
      </c>
      <c r="H34" t="s">
        <v>432</v>
      </c>
    </row>
    <row r="35" spans="1:8" x14ac:dyDescent="0.25">
      <c r="B35" s="82" t="s">
        <v>304</v>
      </c>
      <c r="C35">
        <v>5</v>
      </c>
      <c r="F35" s="82" t="s">
        <v>291</v>
      </c>
      <c r="G35">
        <v>32</v>
      </c>
    </row>
    <row r="36" spans="1:8" x14ac:dyDescent="0.25">
      <c r="B36" s="118" t="s">
        <v>305</v>
      </c>
      <c r="C36">
        <v>4</v>
      </c>
      <c r="F36" s="85" t="s">
        <v>426</v>
      </c>
      <c r="G36">
        <v>32</v>
      </c>
    </row>
    <row r="37" spans="1:8" x14ac:dyDescent="0.25">
      <c r="B37" s="82" t="s">
        <v>301</v>
      </c>
      <c r="C37">
        <v>4</v>
      </c>
      <c r="F37" s="82" t="s">
        <v>426</v>
      </c>
      <c r="H37">
        <v>5</v>
      </c>
    </row>
    <row r="38" spans="1:8" x14ac:dyDescent="0.25">
      <c r="B38" s="82" t="s">
        <v>300</v>
      </c>
      <c r="C38">
        <v>1</v>
      </c>
      <c r="F38" s="85" t="s">
        <v>291</v>
      </c>
      <c r="H38">
        <v>5</v>
      </c>
    </row>
    <row r="39" spans="1:8" x14ac:dyDescent="0.25">
      <c r="B39" s="118" t="s">
        <v>30</v>
      </c>
      <c r="C39">
        <v>3</v>
      </c>
      <c r="F39" s="82" t="s">
        <v>427</v>
      </c>
      <c r="G39">
        <v>32</v>
      </c>
      <c r="H39">
        <v>5</v>
      </c>
    </row>
    <row r="40" spans="1:8" x14ac:dyDescent="0.25">
      <c r="B40" s="118" t="s">
        <v>29</v>
      </c>
      <c r="C40">
        <v>3</v>
      </c>
    </row>
    <row r="41" spans="1:8" x14ac:dyDescent="0.25">
      <c r="B41" s="118" t="s">
        <v>28</v>
      </c>
      <c r="C41">
        <v>1</v>
      </c>
    </row>
    <row r="42" spans="1:8" x14ac:dyDescent="0.25">
      <c r="B42" s="82" t="s">
        <v>43</v>
      </c>
      <c r="C42">
        <v>7</v>
      </c>
    </row>
    <row r="43" spans="1:8" x14ac:dyDescent="0.25">
      <c r="B43" s="82" t="s">
        <v>44</v>
      </c>
      <c r="C43">
        <v>4</v>
      </c>
    </row>
    <row r="44" spans="1:8" x14ac:dyDescent="0.25">
      <c r="B44" s="82" t="s">
        <v>32</v>
      </c>
      <c r="C44">
        <v>1</v>
      </c>
    </row>
    <row r="45" spans="1:8" x14ac:dyDescent="0.25">
      <c r="B45" s="82" t="s">
        <v>292</v>
      </c>
      <c r="C45">
        <v>4</v>
      </c>
    </row>
    <row r="46" spans="1:8" x14ac:dyDescent="0.25">
      <c r="B46" s="82" t="s">
        <v>427</v>
      </c>
      <c r="C46">
        <v>37</v>
      </c>
    </row>
    <row r="51" spans="1:8" x14ac:dyDescent="0.25">
      <c r="A51" t="s">
        <v>468</v>
      </c>
      <c r="B51" s="81" t="s">
        <v>425</v>
      </c>
      <c r="C51" t="s">
        <v>428</v>
      </c>
      <c r="F51" s="81" t="s">
        <v>425</v>
      </c>
      <c r="G51" t="s">
        <v>431</v>
      </c>
      <c r="H51" t="s">
        <v>432</v>
      </c>
    </row>
    <row r="52" spans="1:8" x14ac:dyDescent="0.25">
      <c r="B52" s="82" t="s">
        <v>40</v>
      </c>
      <c r="C52">
        <v>7</v>
      </c>
      <c r="F52" s="82" t="s">
        <v>291</v>
      </c>
      <c r="G52">
        <v>8</v>
      </c>
    </row>
    <row r="53" spans="1:8" x14ac:dyDescent="0.25">
      <c r="B53" s="82" t="s">
        <v>433</v>
      </c>
      <c r="C53">
        <v>2</v>
      </c>
      <c r="F53" s="85" t="s">
        <v>426</v>
      </c>
      <c r="G53">
        <v>8</v>
      </c>
    </row>
    <row r="54" spans="1:8" x14ac:dyDescent="0.25">
      <c r="B54" s="82" t="s">
        <v>427</v>
      </c>
      <c r="C54">
        <v>9</v>
      </c>
      <c r="F54" s="82" t="s">
        <v>426</v>
      </c>
      <c r="H54">
        <v>1</v>
      </c>
    </row>
    <row r="55" spans="1:8" x14ac:dyDescent="0.25">
      <c r="F55" s="85" t="s">
        <v>291</v>
      </c>
      <c r="H55">
        <v>1</v>
      </c>
    </row>
    <row r="56" spans="1:8" x14ac:dyDescent="0.25">
      <c r="F56" s="82" t="s">
        <v>427</v>
      </c>
      <c r="G56">
        <v>8</v>
      </c>
      <c r="H56">
        <v>1</v>
      </c>
    </row>
  </sheetData>
  <pageMargins left="0.7" right="0.7" top="0.75" bottom="0.75" header="0.3" footer="0.3"/>
  <pageSetup paperSize="9"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B1:P25"/>
  <sheetViews>
    <sheetView showGridLines="0" topLeftCell="A2" zoomScale="70" zoomScaleNormal="70" workbookViewId="0">
      <selection activeCell="H14" sqref="H14"/>
    </sheetView>
  </sheetViews>
  <sheetFormatPr baseColWidth="10" defaultColWidth="11.42578125" defaultRowHeight="14.25" x14ac:dyDescent="0.2"/>
  <cols>
    <col min="1" max="1" width="1.7109375" style="19" customWidth="1"/>
    <col min="2" max="2" width="1.42578125" style="19" customWidth="1"/>
    <col min="3" max="3" width="19.85546875" style="19" customWidth="1"/>
    <col min="4" max="4" width="23.7109375" style="19" customWidth="1"/>
    <col min="5" max="5" width="18.42578125" style="19" customWidth="1"/>
    <col min="6" max="7" width="16" style="19" customWidth="1"/>
    <col min="8" max="9" width="21.7109375" style="19" customWidth="1"/>
    <col min="10" max="10" width="48.85546875" style="19" customWidth="1"/>
    <col min="11" max="11" width="38.7109375" style="19" customWidth="1"/>
    <col min="12" max="12" width="25.5703125" style="19" bestFit="1" customWidth="1"/>
    <col min="13" max="13" width="21.85546875" style="19" customWidth="1"/>
    <col min="14" max="14" width="23.5703125" style="19" customWidth="1"/>
    <col min="15" max="15" width="27.7109375" style="19" customWidth="1"/>
    <col min="16" max="16" width="1.42578125" style="19" customWidth="1"/>
    <col min="17" max="16384" width="11.42578125" style="19"/>
  </cols>
  <sheetData>
    <row r="1" spans="2:16" ht="14.25" hidden="1" customHeight="1" thickBot="1" x14ac:dyDescent="0.25"/>
    <row r="2" spans="2:16" ht="14.25" customHeight="1" thickBot="1" x14ac:dyDescent="0.25"/>
    <row r="3" spans="2:16" ht="17.25" customHeight="1" thickTop="1" thickBot="1" x14ac:dyDescent="0.25">
      <c r="B3" s="146" t="s">
        <v>5</v>
      </c>
      <c r="C3" s="146"/>
      <c r="D3" s="146"/>
      <c r="E3" s="146"/>
      <c r="F3" s="146"/>
      <c r="G3" s="146" t="s">
        <v>230</v>
      </c>
      <c r="H3" s="146"/>
      <c r="I3" s="146"/>
      <c r="J3" s="146"/>
      <c r="K3" s="146"/>
      <c r="L3" s="146" t="s">
        <v>17</v>
      </c>
      <c r="M3" s="146"/>
      <c r="N3" s="146"/>
      <c r="O3" s="146"/>
      <c r="P3" s="146"/>
    </row>
    <row r="4" spans="2:16" ht="17.25" customHeight="1" thickTop="1" thickBot="1" x14ac:dyDescent="0.25">
      <c r="B4" s="146"/>
      <c r="C4" s="146"/>
      <c r="D4" s="146"/>
      <c r="E4" s="146"/>
      <c r="F4" s="146"/>
      <c r="G4" s="146"/>
      <c r="H4" s="146"/>
      <c r="I4" s="146"/>
      <c r="J4" s="146"/>
      <c r="K4" s="146"/>
      <c r="L4" s="146"/>
      <c r="M4" s="146"/>
      <c r="N4" s="146"/>
      <c r="O4" s="146"/>
      <c r="P4" s="146"/>
    </row>
    <row r="5" spans="2:16" ht="29.25" customHeight="1" thickTop="1" thickBot="1" x14ac:dyDescent="0.25">
      <c r="B5" s="149"/>
      <c r="C5" s="149"/>
      <c r="D5" s="149"/>
      <c r="E5" s="149"/>
      <c r="F5" s="149"/>
      <c r="G5" s="146" t="s">
        <v>6</v>
      </c>
      <c r="H5" s="146"/>
      <c r="I5" s="146"/>
      <c r="J5" s="146"/>
      <c r="K5" s="146"/>
      <c r="L5" s="148" t="s">
        <v>68</v>
      </c>
      <c r="M5" s="148"/>
      <c r="N5" s="148"/>
      <c r="O5" s="148"/>
      <c r="P5" s="148"/>
    </row>
    <row r="6" spans="2:16" ht="27.75" customHeight="1" thickTop="1" thickBot="1" x14ac:dyDescent="0.25">
      <c r="B6" s="149"/>
      <c r="C6" s="149"/>
      <c r="D6" s="149"/>
      <c r="E6" s="149"/>
      <c r="F6" s="149"/>
      <c r="G6" s="146" t="s">
        <v>7</v>
      </c>
      <c r="H6" s="146"/>
      <c r="I6" s="146"/>
      <c r="J6" s="146"/>
      <c r="K6" s="146"/>
      <c r="L6" s="145" t="s">
        <v>441</v>
      </c>
      <c r="M6" s="145"/>
      <c r="N6" s="145"/>
      <c r="O6" s="145"/>
      <c r="P6" s="145"/>
    </row>
    <row r="7" spans="2:16" ht="17.25" customHeight="1" thickTop="1" thickBot="1" x14ac:dyDescent="0.25">
      <c r="B7" s="149"/>
      <c r="C7" s="149"/>
      <c r="D7" s="149"/>
      <c r="E7" s="149"/>
      <c r="F7" s="149"/>
      <c r="G7" s="146" t="s">
        <v>8</v>
      </c>
      <c r="H7" s="146"/>
      <c r="I7" s="146"/>
      <c r="J7" s="146"/>
      <c r="K7" s="146"/>
      <c r="L7" s="146" t="s">
        <v>510</v>
      </c>
      <c r="M7" s="146"/>
      <c r="N7" s="146"/>
      <c r="O7" s="146"/>
      <c r="P7" s="146"/>
    </row>
    <row r="8" spans="2:16" ht="14.25" customHeight="1" thickTop="1" thickBot="1" x14ac:dyDescent="0.25"/>
    <row r="9" spans="2:16" ht="8.25" customHeight="1" thickTop="1" x14ac:dyDescent="0.2">
      <c r="B9" s="86"/>
      <c r="C9" s="87"/>
      <c r="D9" s="87"/>
      <c r="E9" s="87"/>
      <c r="F9" s="87"/>
      <c r="G9" s="87"/>
      <c r="H9" s="87"/>
      <c r="I9" s="87"/>
      <c r="J9" s="87"/>
      <c r="K9" s="87"/>
      <c r="L9" s="87"/>
      <c r="M9" s="87"/>
      <c r="N9" s="87"/>
      <c r="O9" s="87"/>
      <c r="P9" s="113"/>
    </row>
    <row r="10" spans="2:16" ht="48" customHeight="1" x14ac:dyDescent="0.2">
      <c r="B10" s="90"/>
      <c r="C10" s="147" t="s">
        <v>231</v>
      </c>
      <c r="D10" s="147"/>
      <c r="E10" s="147"/>
      <c r="F10" s="147"/>
      <c r="G10" s="147"/>
      <c r="H10" s="147"/>
      <c r="I10" s="147"/>
      <c r="J10" s="147"/>
      <c r="K10" s="147"/>
      <c r="L10" s="147"/>
      <c r="M10" s="147"/>
      <c r="N10" s="147"/>
      <c r="O10" s="147"/>
      <c r="P10" s="114"/>
    </row>
    <row r="11" spans="2:16" ht="8.25" customHeight="1" thickBot="1" x14ac:dyDescent="0.25">
      <c r="B11" s="90"/>
      <c r="C11" s="107"/>
      <c r="D11" s="107"/>
      <c r="E11" s="107"/>
      <c r="F11" s="107"/>
      <c r="G11" s="107"/>
      <c r="H11" s="107"/>
      <c r="I11" s="107"/>
      <c r="J11" s="107"/>
      <c r="K11" s="107"/>
      <c r="L11" s="107"/>
      <c r="M11" s="107"/>
      <c r="N11" s="107"/>
      <c r="O11" s="107"/>
      <c r="P11" s="114"/>
    </row>
    <row r="12" spans="2:16" ht="64.5" customHeight="1" thickTop="1" thickBot="1" x14ac:dyDescent="0.25">
      <c r="B12" s="90"/>
      <c r="C12" s="80" t="s">
        <v>434</v>
      </c>
      <c r="D12" s="80" t="s">
        <v>435</v>
      </c>
      <c r="E12" s="80" t="s">
        <v>385</v>
      </c>
      <c r="F12" s="80" t="s">
        <v>386</v>
      </c>
      <c r="G12" s="80" t="s">
        <v>387</v>
      </c>
      <c r="H12" s="80" t="s">
        <v>436</v>
      </c>
      <c r="I12" s="80" t="s">
        <v>232</v>
      </c>
      <c r="J12" s="80" t="s">
        <v>437</v>
      </c>
      <c r="K12" s="80" t="s">
        <v>438</v>
      </c>
      <c r="L12" s="80" t="s">
        <v>439</v>
      </c>
      <c r="M12" s="80" t="s">
        <v>440</v>
      </c>
      <c r="N12" s="80" t="s">
        <v>407</v>
      </c>
      <c r="O12" s="80" t="s">
        <v>422</v>
      </c>
      <c r="P12" s="114"/>
    </row>
    <row r="13" spans="2:16" ht="324" customHeight="1" thickTop="1" thickBot="1" x14ac:dyDescent="0.25">
      <c r="B13" s="90"/>
      <c r="C13" s="104"/>
      <c r="D13" s="104"/>
      <c r="E13" s="104"/>
      <c r="F13" s="104"/>
      <c r="G13" s="104"/>
      <c r="H13" s="105"/>
      <c r="I13" s="104"/>
      <c r="J13" s="105"/>
      <c r="K13" s="105"/>
      <c r="L13" s="106"/>
      <c r="M13" s="104"/>
      <c r="N13" s="104"/>
      <c r="O13" s="105"/>
      <c r="P13" s="114"/>
    </row>
    <row r="14" spans="2:16" ht="312" customHeight="1" thickTop="1" thickBot="1" x14ac:dyDescent="0.25">
      <c r="B14" s="90"/>
      <c r="C14" s="104"/>
      <c r="D14" s="104"/>
      <c r="E14" s="104"/>
      <c r="F14" s="104"/>
      <c r="G14" s="104"/>
      <c r="H14" s="105"/>
      <c r="I14" s="104"/>
      <c r="J14" s="105"/>
      <c r="K14" s="105"/>
      <c r="L14" s="106"/>
      <c r="M14" s="104"/>
      <c r="N14" s="104"/>
      <c r="O14" s="105"/>
      <c r="P14" s="114"/>
    </row>
    <row r="15" spans="2:16" ht="262.5" customHeight="1" thickTop="1" thickBot="1" x14ac:dyDescent="0.25">
      <c r="B15" s="90"/>
      <c r="C15" s="104"/>
      <c r="D15" s="104"/>
      <c r="E15" s="104"/>
      <c r="F15" s="104"/>
      <c r="G15" s="104"/>
      <c r="H15" s="105"/>
      <c r="I15" s="104"/>
      <c r="J15" s="105"/>
      <c r="K15" s="105"/>
      <c r="L15" s="106"/>
      <c r="M15" s="104"/>
      <c r="N15" s="104"/>
      <c r="O15" s="105"/>
      <c r="P15" s="114"/>
    </row>
    <row r="16" spans="2:16" ht="255.75" customHeight="1" thickTop="1" thickBot="1" x14ac:dyDescent="0.25">
      <c r="B16" s="90"/>
      <c r="C16" s="104"/>
      <c r="D16" s="104"/>
      <c r="E16" s="104"/>
      <c r="F16" s="104"/>
      <c r="G16" s="104"/>
      <c r="H16" s="105"/>
      <c r="I16" s="104"/>
      <c r="J16" s="105"/>
      <c r="K16" s="105"/>
      <c r="L16" s="106"/>
      <c r="M16" s="104"/>
      <c r="N16" s="104"/>
      <c r="O16" s="105"/>
      <c r="P16" s="114"/>
    </row>
    <row r="17" spans="2:16" ht="233.25" customHeight="1" thickTop="1" thickBot="1" x14ac:dyDescent="0.25">
      <c r="B17" s="90"/>
      <c r="C17" s="104"/>
      <c r="D17" s="104"/>
      <c r="E17" s="104"/>
      <c r="F17" s="104"/>
      <c r="G17" s="104"/>
      <c r="H17" s="105"/>
      <c r="I17" s="104"/>
      <c r="J17" s="105"/>
      <c r="K17" s="105"/>
      <c r="L17" s="106"/>
      <c r="M17" s="104"/>
      <c r="N17" s="104"/>
      <c r="O17" s="105"/>
      <c r="P17" s="114"/>
    </row>
    <row r="18" spans="2:16" ht="263.25" customHeight="1" thickTop="1" thickBot="1" x14ac:dyDescent="0.25">
      <c r="B18" s="90"/>
      <c r="C18" s="104"/>
      <c r="D18" s="104"/>
      <c r="E18" s="104"/>
      <c r="F18" s="104"/>
      <c r="G18" s="104"/>
      <c r="H18" s="105"/>
      <c r="I18" s="104"/>
      <c r="J18" s="105"/>
      <c r="K18" s="105"/>
      <c r="L18" s="106"/>
      <c r="M18" s="104"/>
      <c r="N18" s="104"/>
      <c r="O18" s="105"/>
      <c r="P18" s="114"/>
    </row>
    <row r="19" spans="2:16" ht="15.75" thickTop="1" thickBot="1" x14ac:dyDescent="0.25">
      <c r="B19" s="90"/>
      <c r="C19" s="104"/>
      <c r="D19" s="104"/>
      <c r="E19" s="104"/>
      <c r="F19" s="104"/>
      <c r="G19" s="104"/>
      <c r="H19" s="105"/>
      <c r="I19" s="104"/>
      <c r="J19" s="105"/>
      <c r="K19" s="105"/>
      <c r="L19" s="106"/>
      <c r="M19" s="104"/>
      <c r="N19" s="104"/>
      <c r="O19" s="105"/>
      <c r="P19" s="114"/>
    </row>
    <row r="20" spans="2:16" ht="42" customHeight="1" thickTop="1" thickBot="1" x14ac:dyDescent="0.25">
      <c r="B20" s="90"/>
      <c r="C20" s="104"/>
      <c r="D20" s="104"/>
      <c r="E20" s="104"/>
      <c r="F20" s="104"/>
      <c r="G20" s="104"/>
      <c r="H20" s="105"/>
      <c r="I20" s="104"/>
      <c r="J20" s="105"/>
      <c r="K20" s="105"/>
      <c r="L20" s="106"/>
      <c r="M20" s="104"/>
      <c r="N20" s="104"/>
      <c r="O20" s="104"/>
      <c r="P20" s="114"/>
    </row>
    <row r="21" spans="2:16" ht="42" customHeight="1" thickTop="1" thickBot="1" x14ac:dyDescent="0.25">
      <c r="B21" s="90"/>
      <c r="C21" s="104"/>
      <c r="D21" s="104"/>
      <c r="E21" s="104"/>
      <c r="F21" s="104"/>
      <c r="G21" s="104"/>
      <c r="H21" s="105"/>
      <c r="I21" s="104"/>
      <c r="J21" s="105"/>
      <c r="K21" s="105"/>
      <c r="L21" s="106"/>
      <c r="M21" s="104"/>
      <c r="N21" s="104"/>
      <c r="O21" s="104"/>
      <c r="P21" s="114"/>
    </row>
    <row r="22" spans="2:16" ht="15" thickTop="1" x14ac:dyDescent="0.2">
      <c r="B22" s="90"/>
      <c r="C22" s="108"/>
      <c r="D22" s="108"/>
      <c r="E22" s="108"/>
      <c r="F22" s="108"/>
      <c r="G22" s="108"/>
      <c r="H22" s="108"/>
      <c r="I22" s="108"/>
      <c r="J22" s="109"/>
      <c r="K22" s="109"/>
      <c r="L22" s="110"/>
      <c r="M22" s="108"/>
      <c r="N22" s="108"/>
      <c r="O22" s="108"/>
      <c r="P22" s="114"/>
    </row>
    <row r="23" spans="2:16" ht="19.5" customHeight="1" x14ac:dyDescent="0.2">
      <c r="B23" s="90"/>
      <c r="C23" s="111" t="s">
        <v>223</v>
      </c>
      <c r="D23" s="112"/>
      <c r="E23" s="112"/>
      <c r="F23" s="112"/>
      <c r="G23" s="112"/>
      <c r="H23" s="112"/>
      <c r="I23" s="112"/>
      <c r="J23" s="112"/>
      <c r="K23" s="112"/>
      <c r="L23" s="112"/>
      <c r="M23" s="112"/>
      <c r="N23" s="112"/>
      <c r="O23" s="112"/>
      <c r="P23" s="114"/>
    </row>
    <row r="24" spans="2:16" ht="8.25" customHeight="1" thickBot="1" x14ac:dyDescent="0.25">
      <c r="B24" s="102"/>
      <c r="C24" s="115"/>
      <c r="D24" s="115"/>
      <c r="E24" s="115"/>
      <c r="F24" s="115"/>
      <c r="G24" s="115"/>
      <c r="H24" s="115"/>
      <c r="I24" s="115"/>
      <c r="J24" s="115"/>
      <c r="K24" s="115"/>
      <c r="L24" s="115"/>
      <c r="M24" s="115"/>
      <c r="N24" s="115"/>
      <c r="O24" s="115"/>
      <c r="P24" s="116"/>
    </row>
    <row r="25" spans="2:16" ht="15" thickTop="1" x14ac:dyDescent="0.2"/>
  </sheetData>
  <mergeCells count="11">
    <mergeCell ref="G7:K7"/>
    <mergeCell ref="C10:O10"/>
    <mergeCell ref="L3:P4"/>
    <mergeCell ref="L5:P5"/>
    <mergeCell ref="L6:P6"/>
    <mergeCell ref="L7:P7"/>
    <mergeCell ref="B3:F4"/>
    <mergeCell ref="B5:F7"/>
    <mergeCell ref="G3:K4"/>
    <mergeCell ref="G5:K5"/>
    <mergeCell ref="G6:K6"/>
  </mergeCells>
  <dataValidations disablePrompts="1" count="1">
    <dataValidation type="list" allowBlank="1" showInputMessage="1" showErrorMessage="1" sqref="I22 D22:G22"/>
  </dataValidations>
  <pageMargins left="0.7" right="0.7" top="0.75" bottom="0.75" header="0.3" footer="0.3"/>
  <pageSetup paperSize="14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07"/>
  <sheetViews>
    <sheetView showGridLines="0" workbookViewId="0">
      <selection activeCell="J20" sqref="J20"/>
    </sheetView>
  </sheetViews>
  <sheetFormatPr baseColWidth="10" defaultRowHeight="15" x14ac:dyDescent="0.25"/>
  <cols>
    <col min="2" max="2" width="5.28515625" customWidth="1"/>
    <col min="3" max="3" width="17.5703125" customWidth="1"/>
    <col min="4" max="4" width="18.85546875" customWidth="1"/>
    <col min="10" max="10" width="17.5703125" bestFit="1" customWidth="1"/>
    <col min="11" max="11" width="27.7109375" bestFit="1" customWidth="1"/>
  </cols>
  <sheetData>
    <row r="3" spans="3:8" x14ac:dyDescent="0.25">
      <c r="C3" s="128" t="s">
        <v>642</v>
      </c>
    </row>
    <row r="4" spans="3:8" x14ac:dyDescent="0.25">
      <c r="C4" s="81" t="s">
        <v>425</v>
      </c>
      <c r="D4" t="s">
        <v>428</v>
      </c>
    </row>
    <row r="5" spans="3:8" x14ac:dyDescent="0.25">
      <c r="C5" s="82" t="s">
        <v>658</v>
      </c>
      <c r="D5" s="132">
        <v>1</v>
      </c>
      <c r="F5" s="133"/>
      <c r="G5" s="131"/>
      <c r="H5">
        <f>GETPIVOTDATA("Responsable",$C$4,"Responsable","Área de Atención al Usuario y Relacionamiento Ciudadano")+GETPIVOTDATA("Responsable",$C$4,"Responsable","Área de Gestión de Calidad")+GETPIVOTDATA("Responsable",$C$57,"Responsable","Área de Comunicación Estratégica ")+GETPIVOTDATA("Responsable",$C$57,"Responsable","Oficina Asesora de Planeación")+GETPIVOTDATA("Responsable",$C$57,"Responsable","Oficina Asesora Jurídica")+GETPIVOTDATA("Responsable",$C$57,"Responsable","Oficina Control Interno")</f>
        <v>12</v>
      </c>
    </row>
    <row r="6" spans="3:8" x14ac:dyDescent="0.25">
      <c r="C6" s="82" t="s">
        <v>302</v>
      </c>
      <c r="D6" s="132">
        <v>3</v>
      </c>
      <c r="F6" s="133"/>
      <c r="G6" s="141"/>
      <c r="H6">
        <f>+GETPIVOTDATA("Responsable",$C$4,"Responsable","Unidad Clínico Quirúrgica")+GETPIVOTDATA("Responsable",$C$4,"Responsable","Unidad Médica Hospitalaria")</f>
        <v>16</v>
      </c>
    </row>
    <row r="7" spans="3:8" x14ac:dyDescent="0.25">
      <c r="C7" s="82" t="s">
        <v>36</v>
      </c>
      <c r="D7" s="134">
        <v>5</v>
      </c>
      <c r="F7" s="133"/>
      <c r="G7" s="140"/>
      <c r="H7">
        <f>+GETPIVOTDATA("Responsable",$C$4,"Responsable","Unidad de Apoyo Diagnóstico y Terapéutico")+GETPIVOTDATA("Responsable",$C$4,"Responsable","Unidad de Farmacia")+GETPIVOTDATA("Responsable",$C$4,"Responsable","Unidad de Servicios Ambulatorios")+GETPIVOTDATA("Responsable",$C$57,"Responsable","Unidad de Servicios Ambulatorios")</f>
        <v>41</v>
      </c>
    </row>
    <row r="8" spans="3:8" x14ac:dyDescent="0.25">
      <c r="C8" s="82" t="s">
        <v>33</v>
      </c>
      <c r="D8" s="135">
        <v>24</v>
      </c>
      <c r="F8" s="133"/>
      <c r="G8" s="142"/>
      <c r="H8">
        <f>+GETPIVOTDATA("Responsable",$C$36,"Responsable","Unidad de Formación y Docencia")+GETPIVOTDATA("Responsable",$C$36,"Responsable","Unidad de Investigación Científica")</f>
        <v>17</v>
      </c>
    </row>
    <row r="9" spans="3:8" x14ac:dyDescent="0.25">
      <c r="C9" s="82" t="s">
        <v>34</v>
      </c>
      <c r="D9" s="135">
        <v>6</v>
      </c>
      <c r="F9" s="133"/>
      <c r="G9" s="138"/>
      <c r="H9">
        <f>+GETPIVOTDATA("Responsable",$C$57,"Responsable","Área de Capacitación y Bienestar")+GETPIVOTDATA("Responsable",$C$57,"Responsable","Área de Equipo Biomédico")+GETPIVOTDATA("Responsable",$C$57,"Responsable","Área de Seguridad y Salud en el Trabajo")+GETPIVOTDATA("Responsable",$C$57,"Responsable","Unidad de Compras, Licitaciones y Bienes Activos")+GETPIVOTDATA("Responsable",$C$57,"Responsable","Unidad de Informática")+GETPIVOTDATA("Responsable",$C$57,"Responsable","Unidad de Talento Humano")+GETPIVOTDATA("Responsable",$C$89,"Responsable","Subdirección Administrativa")</f>
        <v>27</v>
      </c>
    </row>
    <row r="10" spans="3:8" x14ac:dyDescent="0.25">
      <c r="C10" s="82" t="s">
        <v>32</v>
      </c>
      <c r="D10" s="135">
        <v>10</v>
      </c>
      <c r="F10" s="133"/>
      <c r="G10" s="139"/>
      <c r="H10">
        <f>+GETPIVOTDATA("Responsable",$C$89,"Responsable","Unidad Financiera")</f>
        <v>7</v>
      </c>
    </row>
    <row r="11" spans="3:8" x14ac:dyDescent="0.25">
      <c r="C11" s="82" t="s">
        <v>35</v>
      </c>
      <c r="D11" s="134">
        <v>11</v>
      </c>
      <c r="F11" s="133"/>
    </row>
    <row r="12" spans="3:8" x14ac:dyDescent="0.25">
      <c r="C12" s="82" t="s">
        <v>427</v>
      </c>
      <c r="D12" s="127">
        <v>60</v>
      </c>
      <c r="F12" s="133"/>
    </row>
    <row r="13" spans="3:8" x14ac:dyDescent="0.25">
      <c r="C13" s="82"/>
      <c r="D13" s="127"/>
      <c r="F13" s="133"/>
    </row>
    <row r="14" spans="3:8" x14ac:dyDescent="0.25">
      <c r="F14" s="133"/>
    </row>
    <row r="15" spans="3:8" x14ac:dyDescent="0.25">
      <c r="C15" s="81" t="s">
        <v>425</v>
      </c>
      <c r="D15" t="s">
        <v>639</v>
      </c>
      <c r="F15" s="133"/>
    </row>
    <row r="16" spans="3:8" x14ac:dyDescent="0.25">
      <c r="C16" s="82" t="s">
        <v>663</v>
      </c>
      <c r="D16" s="127">
        <v>37</v>
      </c>
      <c r="F16" s="133"/>
    </row>
    <row r="17" spans="3:6" x14ac:dyDescent="0.25">
      <c r="C17" s="82" t="s">
        <v>662</v>
      </c>
      <c r="D17" s="127">
        <v>4</v>
      </c>
      <c r="F17" s="133"/>
    </row>
    <row r="18" spans="3:6" x14ac:dyDescent="0.25">
      <c r="C18" s="82" t="s">
        <v>661</v>
      </c>
      <c r="D18" s="127">
        <v>8</v>
      </c>
      <c r="F18" s="133"/>
    </row>
    <row r="19" spans="3:6" x14ac:dyDescent="0.25">
      <c r="C19" s="82" t="s">
        <v>664</v>
      </c>
      <c r="D19" s="127">
        <v>7</v>
      </c>
      <c r="F19" s="133"/>
    </row>
    <row r="20" spans="3:6" x14ac:dyDescent="0.25">
      <c r="C20" s="82" t="s">
        <v>749</v>
      </c>
      <c r="D20" s="127">
        <v>1</v>
      </c>
      <c r="F20" s="133"/>
    </row>
    <row r="21" spans="3:6" x14ac:dyDescent="0.25">
      <c r="C21" s="82" t="s">
        <v>750</v>
      </c>
      <c r="D21" s="127">
        <v>3</v>
      </c>
      <c r="F21" s="133"/>
    </row>
    <row r="22" spans="3:6" x14ac:dyDescent="0.25">
      <c r="C22" s="82" t="s">
        <v>427</v>
      </c>
      <c r="D22" s="127">
        <v>60</v>
      </c>
      <c r="F22" s="133"/>
    </row>
    <row r="23" spans="3:6" x14ac:dyDescent="0.25">
      <c r="F23" s="133"/>
    </row>
    <row r="24" spans="3:6" x14ac:dyDescent="0.25">
      <c r="C24" s="81" t="s">
        <v>425</v>
      </c>
      <c r="D24" t="s">
        <v>431</v>
      </c>
      <c r="F24" s="133"/>
    </row>
    <row r="25" spans="3:6" x14ac:dyDescent="0.25">
      <c r="C25" s="82" t="s">
        <v>291</v>
      </c>
      <c r="D25" s="127">
        <v>59</v>
      </c>
      <c r="F25" s="133"/>
    </row>
    <row r="26" spans="3:6" x14ac:dyDescent="0.25">
      <c r="C26" s="82" t="s">
        <v>426</v>
      </c>
      <c r="D26" s="127"/>
      <c r="F26" s="133"/>
    </row>
    <row r="27" spans="3:6" x14ac:dyDescent="0.25">
      <c r="C27" s="82" t="s">
        <v>427</v>
      </c>
      <c r="D27" s="127">
        <v>59</v>
      </c>
      <c r="F27" s="133"/>
    </row>
    <row r="28" spans="3:6" x14ac:dyDescent="0.25">
      <c r="F28" s="133"/>
    </row>
    <row r="29" spans="3:6" x14ac:dyDescent="0.25">
      <c r="C29" s="81" t="s">
        <v>425</v>
      </c>
      <c r="D29" t="s">
        <v>432</v>
      </c>
      <c r="F29" s="133"/>
    </row>
    <row r="30" spans="3:6" x14ac:dyDescent="0.25">
      <c r="C30" s="82" t="s">
        <v>291</v>
      </c>
      <c r="D30" s="127">
        <v>1</v>
      </c>
      <c r="F30" s="133"/>
    </row>
    <row r="31" spans="3:6" x14ac:dyDescent="0.25">
      <c r="C31" s="82" t="s">
        <v>426</v>
      </c>
      <c r="D31" s="127"/>
      <c r="F31" s="133"/>
    </row>
    <row r="32" spans="3:6" x14ac:dyDescent="0.25">
      <c r="C32" s="82" t="s">
        <v>427</v>
      </c>
      <c r="D32" s="127">
        <v>1</v>
      </c>
      <c r="F32" s="133"/>
    </row>
    <row r="33" spans="3:6" x14ac:dyDescent="0.25">
      <c r="F33" s="133"/>
    </row>
    <row r="34" spans="3:6" x14ac:dyDescent="0.25">
      <c r="F34" s="133"/>
    </row>
    <row r="35" spans="3:6" x14ac:dyDescent="0.25">
      <c r="C35" s="129" t="s">
        <v>643</v>
      </c>
      <c r="F35" s="133"/>
    </row>
    <row r="36" spans="3:6" x14ac:dyDescent="0.25">
      <c r="C36" s="81" t="s">
        <v>425</v>
      </c>
      <c r="D36" t="s">
        <v>428</v>
      </c>
      <c r="F36" s="133"/>
    </row>
    <row r="37" spans="3:6" x14ac:dyDescent="0.25">
      <c r="C37" s="82" t="s">
        <v>38</v>
      </c>
      <c r="D37" s="136">
        <v>9</v>
      </c>
      <c r="F37" s="133"/>
    </row>
    <row r="38" spans="3:6" x14ac:dyDescent="0.25">
      <c r="C38" s="82" t="s">
        <v>37</v>
      </c>
      <c r="D38" s="136">
        <v>8</v>
      </c>
      <c r="F38" s="133"/>
    </row>
    <row r="39" spans="3:6" x14ac:dyDescent="0.25">
      <c r="C39" s="82" t="s">
        <v>427</v>
      </c>
      <c r="D39" s="127">
        <v>17</v>
      </c>
      <c r="F39" s="133"/>
    </row>
    <row r="40" spans="3:6" x14ac:dyDescent="0.25">
      <c r="F40" s="133"/>
    </row>
    <row r="41" spans="3:6" x14ac:dyDescent="0.25">
      <c r="C41" s="81" t="s">
        <v>425</v>
      </c>
      <c r="D41" t="s">
        <v>639</v>
      </c>
      <c r="F41" s="133"/>
    </row>
    <row r="42" spans="3:6" x14ac:dyDescent="0.25">
      <c r="C42" s="82" t="s">
        <v>666</v>
      </c>
      <c r="D42" s="127">
        <v>17</v>
      </c>
      <c r="F42" s="133"/>
    </row>
    <row r="43" spans="3:6" x14ac:dyDescent="0.25">
      <c r="C43" s="82" t="s">
        <v>427</v>
      </c>
      <c r="D43" s="127">
        <v>17</v>
      </c>
      <c r="F43" s="133"/>
    </row>
    <row r="44" spans="3:6" x14ac:dyDescent="0.25">
      <c r="C44" s="82"/>
      <c r="D44" s="127"/>
      <c r="F44" s="133"/>
    </row>
    <row r="45" spans="3:6" x14ac:dyDescent="0.25">
      <c r="C45" s="81" t="s">
        <v>425</v>
      </c>
      <c r="D45" t="s">
        <v>431</v>
      </c>
      <c r="F45" s="133"/>
    </row>
    <row r="46" spans="3:6" x14ac:dyDescent="0.25">
      <c r="C46" s="82" t="s">
        <v>291</v>
      </c>
      <c r="D46" s="127">
        <v>15</v>
      </c>
      <c r="F46" s="133"/>
    </row>
    <row r="47" spans="3:6" x14ac:dyDescent="0.25">
      <c r="C47" s="82" t="s">
        <v>426</v>
      </c>
      <c r="D47" s="127"/>
      <c r="F47" s="133"/>
    </row>
    <row r="48" spans="3:6" x14ac:dyDescent="0.25">
      <c r="C48" s="82" t="s">
        <v>427</v>
      </c>
      <c r="D48" s="127">
        <v>15</v>
      </c>
      <c r="F48" s="133"/>
    </row>
    <row r="49" spans="3:6" x14ac:dyDescent="0.25">
      <c r="F49" s="133"/>
    </row>
    <row r="50" spans="3:6" x14ac:dyDescent="0.25">
      <c r="C50" s="81" t="s">
        <v>425</v>
      </c>
      <c r="D50" t="s">
        <v>432</v>
      </c>
      <c r="F50" s="133"/>
    </row>
    <row r="51" spans="3:6" x14ac:dyDescent="0.25">
      <c r="C51" s="82" t="s">
        <v>291</v>
      </c>
      <c r="D51" s="127">
        <v>2</v>
      </c>
      <c r="F51" s="133"/>
    </row>
    <row r="52" spans="3:6" x14ac:dyDescent="0.25">
      <c r="C52" s="82" t="s">
        <v>426</v>
      </c>
      <c r="D52" s="127"/>
      <c r="F52" s="133"/>
    </row>
    <row r="53" spans="3:6" x14ac:dyDescent="0.25">
      <c r="C53" s="82" t="s">
        <v>427</v>
      </c>
      <c r="D53" s="127">
        <v>2</v>
      </c>
      <c r="F53" s="133"/>
    </row>
    <row r="54" spans="3:6" x14ac:dyDescent="0.25">
      <c r="F54" s="133"/>
    </row>
    <row r="55" spans="3:6" x14ac:dyDescent="0.25">
      <c r="F55" s="133"/>
    </row>
    <row r="56" spans="3:6" x14ac:dyDescent="0.25">
      <c r="C56" s="128" t="s">
        <v>644</v>
      </c>
      <c r="F56" s="133"/>
    </row>
    <row r="57" spans="3:6" x14ac:dyDescent="0.25">
      <c r="C57" s="81" t="s">
        <v>425</v>
      </c>
      <c r="D57" t="s">
        <v>428</v>
      </c>
      <c r="F57" s="133"/>
    </row>
    <row r="58" spans="3:6" x14ac:dyDescent="0.25">
      <c r="C58" s="82" t="s">
        <v>304</v>
      </c>
      <c r="D58" s="137">
        <v>5</v>
      </c>
      <c r="F58" s="133"/>
    </row>
    <row r="59" spans="3:6" x14ac:dyDescent="0.25">
      <c r="C59" s="82" t="s">
        <v>480</v>
      </c>
      <c r="D59" s="132">
        <v>4</v>
      </c>
      <c r="F59" s="133"/>
    </row>
    <row r="60" spans="3:6" x14ac:dyDescent="0.25">
      <c r="C60" s="82" t="s">
        <v>301</v>
      </c>
      <c r="D60" s="137">
        <v>4</v>
      </c>
      <c r="F60" s="133"/>
    </row>
    <row r="61" spans="3:6" x14ac:dyDescent="0.25">
      <c r="C61" s="82" t="s">
        <v>300</v>
      </c>
      <c r="D61" s="137">
        <v>1</v>
      </c>
      <c r="F61" s="133"/>
    </row>
    <row r="62" spans="3:6" x14ac:dyDescent="0.25">
      <c r="C62" s="82" t="s">
        <v>30</v>
      </c>
      <c r="D62" s="132">
        <v>2</v>
      </c>
      <c r="F62" s="133"/>
    </row>
    <row r="63" spans="3:6" x14ac:dyDescent="0.25">
      <c r="C63" s="82" t="s">
        <v>29</v>
      </c>
      <c r="D63" s="132">
        <v>1</v>
      </c>
    </row>
    <row r="64" spans="3:6" x14ac:dyDescent="0.25">
      <c r="C64" s="82" t="s">
        <v>28</v>
      </c>
      <c r="D64" s="132">
        <v>1</v>
      </c>
    </row>
    <row r="65" spans="3:4" x14ac:dyDescent="0.25">
      <c r="C65" s="82" t="s">
        <v>43</v>
      </c>
      <c r="D65" s="137">
        <v>7</v>
      </c>
    </row>
    <row r="66" spans="3:4" x14ac:dyDescent="0.25">
      <c r="C66" s="82" t="s">
        <v>44</v>
      </c>
      <c r="D66" s="137">
        <v>4</v>
      </c>
    </row>
    <row r="67" spans="3:4" x14ac:dyDescent="0.25">
      <c r="C67" s="82" t="s">
        <v>32</v>
      </c>
      <c r="D67" s="135">
        <v>1</v>
      </c>
    </row>
    <row r="68" spans="3:4" x14ac:dyDescent="0.25">
      <c r="C68" s="82" t="s">
        <v>292</v>
      </c>
      <c r="D68" s="137">
        <v>4</v>
      </c>
    </row>
    <row r="69" spans="3:4" x14ac:dyDescent="0.25">
      <c r="C69" s="82" t="s">
        <v>681</v>
      </c>
      <c r="D69" s="132">
        <v>2</v>
      </c>
    </row>
    <row r="70" spans="3:4" x14ac:dyDescent="0.25">
      <c r="C70" s="82" t="s">
        <v>427</v>
      </c>
      <c r="D70" s="127">
        <v>36</v>
      </c>
    </row>
    <row r="72" spans="3:4" x14ac:dyDescent="0.25">
      <c r="C72" s="81" t="s">
        <v>425</v>
      </c>
      <c r="D72" t="s">
        <v>639</v>
      </c>
    </row>
    <row r="73" spans="3:4" x14ac:dyDescent="0.25">
      <c r="C73" s="82" t="s">
        <v>669</v>
      </c>
      <c r="D73" s="127">
        <v>27</v>
      </c>
    </row>
    <row r="74" spans="3:4" x14ac:dyDescent="0.25">
      <c r="C74" s="82" t="s">
        <v>662</v>
      </c>
      <c r="D74" s="127">
        <v>9</v>
      </c>
    </row>
    <row r="75" spans="3:4" x14ac:dyDescent="0.25">
      <c r="C75" s="82" t="s">
        <v>427</v>
      </c>
      <c r="D75" s="127">
        <v>36</v>
      </c>
    </row>
    <row r="77" spans="3:4" x14ac:dyDescent="0.25">
      <c r="C77" s="81" t="s">
        <v>425</v>
      </c>
      <c r="D77" t="s">
        <v>431</v>
      </c>
    </row>
    <row r="78" spans="3:4" x14ac:dyDescent="0.25">
      <c r="C78" s="82" t="s">
        <v>291</v>
      </c>
      <c r="D78" s="127">
        <v>33</v>
      </c>
    </row>
    <row r="79" spans="3:4" x14ac:dyDescent="0.25">
      <c r="C79" s="82" t="s">
        <v>426</v>
      </c>
      <c r="D79" s="127"/>
    </row>
    <row r="80" spans="3:4" x14ac:dyDescent="0.25">
      <c r="C80" s="82" t="s">
        <v>427</v>
      </c>
      <c r="D80" s="127">
        <v>33</v>
      </c>
    </row>
    <row r="82" spans="3:4" x14ac:dyDescent="0.25">
      <c r="C82" s="81" t="s">
        <v>425</v>
      </c>
      <c r="D82" t="s">
        <v>432</v>
      </c>
    </row>
    <row r="83" spans="3:4" x14ac:dyDescent="0.25">
      <c r="C83" s="82" t="s">
        <v>291</v>
      </c>
      <c r="D83" s="127">
        <v>3</v>
      </c>
    </row>
    <row r="84" spans="3:4" x14ac:dyDescent="0.25">
      <c r="C84" s="82" t="s">
        <v>426</v>
      </c>
      <c r="D84" s="127"/>
    </row>
    <row r="85" spans="3:4" x14ac:dyDescent="0.25">
      <c r="C85" s="82" t="s">
        <v>427</v>
      </c>
      <c r="D85" s="127">
        <v>3</v>
      </c>
    </row>
    <row r="88" spans="3:4" x14ac:dyDescent="0.25">
      <c r="C88" s="129" t="s">
        <v>468</v>
      </c>
    </row>
    <row r="89" spans="3:4" x14ac:dyDescent="0.25">
      <c r="C89" s="81" t="s">
        <v>425</v>
      </c>
      <c r="D89" t="s">
        <v>428</v>
      </c>
    </row>
    <row r="90" spans="3:4" x14ac:dyDescent="0.25">
      <c r="C90" s="82" t="s">
        <v>433</v>
      </c>
      <c r="D90" s="138">
        <v>2</v>
      </c>
    </row>
    <row r="91" spans="3:4" x14ac:dyDescent="0.25">
      <c r="C91" s="82" t="s">
        <v>40</v>
      </c>
      <c r="D91" s="139">
        <v>7</v>
      </c>
    </row>
    <row r="92" spans="3:4" x14ac:dyDescent="0.25">
      <c r="C92" s="82" t="s">
        <v>427</v>
      </c>
      <c r="D92">
        <v>9</v>
      </c>
    </row>
    <row r="95" spans="3:4" x14ac:dyDescent="0.25">
      <c r="C95" s="81" t="s">
        <v>425</v>
      </c>
      <c r="D95" t="s">
        <v>639</v>
      </c>
    </row>
    <row r="96" spans="3:4" x14ac:dyDescent="0.25">
      <c r="C96" s="82" t="s">
        <v>640</v>
      </c>
      <c r="D96">
        <v>9</v>
      </c>
    </row>
    <row r="97" spans="3:4" x14ac:dyDescent="0.25">
      <c r="C97" s="82" t="s">
        <v>427</v>
      </c>
      <c r="D97">
        <v>9</v>
      </c>
    </row>
    <row r="99" spans="3:4" x14ac:dyDescent="0.25">
      <c r="C99" s="81" t="s">
        <v>425</v>
      </c>
      <c r="D99" t="s">
        <v>431</v>
      </c>
    </row>
    <row r="100" spans="3:4" x14ac:dyDescent="0.25">
      <c r="C100" s="82" t="s">
        <v>291</v>
      </c>
      <c r="D100" s="127">
        <v>8</v>
      </c>
    </row>
    <row r="101" spans="3:4" x14ac:dyDescent="0.25">
      <c r="C101" s="82" t="s">
        <v>426</v>
      </c>
      <c r="D101" s="127"/>
    </row>
    <row r="102" spans="3:4" x14ac:dyDescent="0.25">
      <c r="C102" s="82" t="s">
        <v>427</v>
      </c>
      <c r="D102" s="127">
        <v>8</v>
      </c>
    </row>
    <row r="104" spans="3:4" x14ac:dyDescent="0.25">
      <c r="C104" s="81" t="s">
        <v>425</v>
      </c>
      <c r="D104" t="s">
        <v>432</v>
      </c>
    </row>
    <row r="105" spans="3:4" x14ac:dyDescent="0.25">
      <c r="C105" s="82" t="s">
        <v>291</v>
      </c>
      <c r="D105" s="127">
        <v>1</v>
      </c>
    </row>
    <row r="106" spans="3:4" x14ac:dyDescent="0.25">
      <c r="C106" s="82" t="s">
        <v>426</v>
      </c>
      <c r="D106" s="127"/>
    </row>
    <row r="107" spans="3:4" x14ac:dyDescent="0.25">
      <c r="C107" s="82" t="s">
        <v>427</v>
      </c>
      <c r="D107" s="127">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H54"/>
  <sheetViews>
    <sheetView showGridLines="0" zoomScale="60" zoomScaleNormal="60" workbookViewId="0">
      <selection activeCell="N60" sqref="N60"/>
    </sheetView>
  </sheetViews>
  <sheetFormatPr baseColWidth="10" defaultRowHeight="15" x14ac:dyDescent="0.25"/>
  <cols>
    <col min="1" max="1" width="3" customWidth="1"/>
    <col min="17" max="18" width="3.7109375" customWidth="1"/>
  </cols>
  <sheetData>
    <row r="1" spans="2:34" ht="8.25" customHeight="1" thickBot="1" x14ac:dyDescent="0.3"/>
    <row r="2" spans="2:34" ht="16.5" thickTop="1" thickBot="1" x14ac:dyDescent="0.3">
      <c r="B2" s="146" t="s">
        <v>5</v>
      </c>
      <c r="C2" s="146"/>
      <c r="D2" s="146"/>
      <c r="E2" s="146"/>
      <c r="F2" s="146"/>
      <c r="G2" s="146"/>
      <c r="H2" s="146" t="s">
        <v>230</v>
      </c>
      <c r="I2" s="146"/>
      <c r="J2" s="146"/>
      <c r="K2" s="146"/>
      <c r="L2" s="146"/>
      <c r="M2" s="146"/>
      <c r="N2" s="146"/>
      <c r="O2" s="146"/>
      <c r="P2" s="146"/>
      <c r="Q2" s="146" t="s">
        <v>17</v>
      </c>
      <c r="R2" s="146"/>
      <c r="S2" s="146"/>
      <c r="T2" s="146"/>
      <c r="U2" s="146"/>
      <c r="V2" s="146"/>
      <c r="W2" s="146"/>
      <c r="X2" s="146"/>
      <c r="Y2" s="146"/>
      <c r="Z2" s="146"/>
      <c r="AA2" s="146"/>
      <c r="AB2" s="146"/>
      <c r="AC2" s="146"/>
      <c r="AD2" s="146"/>
      <c r="AE2" s="146"/>
      <c r="AF2" s="146"/>
      <c r="AG2" s="146"/>
      <c r="AH2" s="146"/>
    </row>
    <row r="3" spans="2:34" ht="16.5" thickTop="1" thickBot="1" x14ac:dyDescent="0.3">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row>
    <row r="4" spans="2:34" ht="16.5" thickTop="1" thickBot="1" x14ac:dyDescent="0.3">
      <c r="B4" s="149"/>
      <c r="C4" s="149"/>
      <c r="D4" s="149"/>
      <c r="E4" s="149"/>
      <c r="F4" s="149"/>
      <c r="G4" s="149"/>
      <c r="H4" s="146" t="s">
        <v>6</v>
      </c>
      <c r="I4" s="146"/>
      <c r="J4" s="146"/>
      <c r="K4" s="146"/>
      <c r="L4" s="146"/>
      <c r="M4" s="146"/>
      <c r="N4" s="146"/>
      <c r="O4" s="146"/>
      <c r="P4" s="146"/>
      <c r="Q4" s="148" t="s">
        <v>68</v>
      </c>
      <c r="R4" s="148"/>
      <c r="S4" s="148"/>
      <c r="T4" s="148"/>
      <c r="U4" s="148"/>
      <c r="V4" s="148"/>
      <c r="W4" s="148"/>
      <c r="X4" s="148"/>
      <c r="Y4" s="148"/>
      <c r="Z4" s="148"/>
      <c r="AA4" s="148"/>
      <c r="AB4" s="148"/>
      <c r="AC4" s="148"/>
      <c r="AD4" s="148"/>
      <c r="AE4" s="148"/>
      <c r="AF4" s="148"/>
      <c r="AG4" s="148"/>
      <c r="AH4" s="148"/>
    </row>
    <row r="5" spans="2:34" ht="16.5" thickTop="1" thickBot="1" x14ac:dyDescent="0.3">
      <c r="B5" s="149"/>
      <c r="C5" s="149"/>
      <c r="D5" s="149"/>
      <c r="E5" s="149"/>
      <c r="F5" s="149"/>
      <c r="G5" s="149"/>
      <c r="H5" s="146" t="s">
        <v>7</v>
      </c>
      <c r="I5" s="146"/>
      <c r="J5" s="146"/>
      <c r="K5" s="146"/>
      <c r="L5" s="146"/>
      <c r="M5" s="146"/>
      <c r="N5" s="146"/>
      <c r="O5" s="146"/>
      <c r="P5" s="146"/>
      <c r="Q5" s="145" t="s">
        <v>441</v>
      </c>
      <c r="R5" s="145"/>
      <c r="S5" s="145"/>
      <c r="T5" s="145"/>
      <c r="U5" s="145"/>
      <c r="V5" s="145"/>
      <c r="W5" s="145"/>
      <c r="X5" s="145"/>
      <c r="Y5" s="145"/>
      <c r="Z5" s="145"/>
      <c r="AA5" s="145"/>
      <c r="AB5" s="145"/>
      <c r="AC5" s="145"/>
      <c r="AD5" s="145"/>
      <c r="AE5" s="145"/>
      <c r="AF5" s="145"/>
      <c r="AG5" s="145"/>
      <c r="AH5" s="145"/>
    </row>
    <row r="6" spans="2:34" ht="16.5" thickTop="1" thickBot="1" x14ac:dyDescent="0.3">
      <c r="B6" s="149"/>
      <c r="C6" s="149"/>
      <c r="D6" s="149"/>
      <c r="E6" s="149"/>
      <c r="F6" s="149"/>
      <c r="G6" s="149"/>
      <c r="H6" s="146" t="s">
        <v>8</v>
      </c>
      <c r="I6" s="146"/>
      <c r="J6" s="146"/>
      <c r="K6" s="146"/>
      <c r="L6" s="146"/>
      <c r="M6" s="146"/>
      <c r="N6" s="146"/>
      <c r="O6" s="146"/>
      <c r="P6" s="146"/>
      <c r="Q6" s="146" t="s">
        <v>512</v>
      </c>
      <c r="R6" s="146"/>
      <c r="S6" s="146"/>
      <c r="T6" s="146"/>
      <c r="U6" s="146"/>
      <c r="V6" s="146"/>
      <c r="W6" s="146"/>
      <c r="X6" s="146"/>
      <c r="Y6" s="146"/>
      <c r="Z6" s="146"/>
      <c r="AA6" s="146"/>
      <c r="AB6" s="146"/>
      <c r="AC6" s="146"/>
      <c r="AD6" s="146"/>
      <c r="AE6" s="146"/>
      <c r="AF6" s="146"/>
      <c r="AG6" s="146"/>
      <c r="AH6" s="146"/>
    </row>
    <row r="7" spans="2:34" ht="15.75" thickTop="1" x14ac:dyDescent="0.25"/>
    <row r="8" spans="2:34" ht="15" customHeight="1" x14ac:dyDescent="0.25">
      <c r="B8" s="150" t="s">
        <v>509</v>
      </c>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150"/>
    </row>
    <row r="9" spans="2:34" ht="15" customHeight="1" x14ac:dyDescent="0.25">
      <c r="B9" s="150"/>
      <c r="C9" s="150"/>
      <c r="D9" s="150"/>
      <c r="E9" s="150"/>
      <c r="F9" s="150"/>
      <c r="G9" s="150"/>
      <c r="H9" s="150"/>
      <c r="I9" s="150"/>
      <c r="J9" s="150"/>
      <c r="K9" s="150"/>
      <c r="L9" s="150"/>
      <c r="M9" s="150"/>
      <c r="N9" s="150"/>
      <c r="O9" s="150"/>
      <c r="P9" s="150"/>
      <c r="Q9" s="150"/>
      <c r="R9" s="150"/>
      <c r="S9" s="150"/>
      <c r="T9" s="150"/>
      <c r="U9" s="150"/>
      <c r="V9" s="150"/>
      <c r="W9" s="150"/>
      <c r="X9" s="150"/>
      <c r="Y9" s="150"/>
      <c r="Z9" s="150"/>
      <c r="AA9" s="150"/>
      <c r="AB9" s="150"/>
      <c r="AC9" s="150"/>
      <c r="AD9" s="150"/>
      <c r="AE9" s="150"/>
      <c r="AF9" s="150"/>
      <c r="AG9" s="150"/>
      <c r="AH9" s="150"/>
    </row>
    <row r="11" spans="2:34" ht="15" customHeight="1" x14ac:dyDescent="0.25">
      <c r="B11" s="150" t="s">
        <v>508</v>
      </c>
      <c r="C11" s="150"/>
      <c r="D11" s="150"/>
      <c r="E11" s="150"/>
      <c r="F11" s="150"/>
      <c r="G11" s="150"/>
      <c r="H11" s="150"/>
      <c r="I11" s="150"/>
      <c r="J11" s="150"/>
      <c r="K11" s="150"/>
      <c r="L11" s="150"/>
      <c r="M11" s="150"/>
      <c r="N11" s="150"/>
      <c r="O11" s="150"/>
      <c r="P11" s="150"/>
      <c r="Q11" s="150"/>
      <c r="R11" s="150" t="s">
        <v>647</v>
      </c>
      <c r="S11" s="150"/>
      <c r="T11" s="150"/>
      <c r="U11" s="150"/>
      <c r="V11" s="150"/>
      <c r="W11" s="150"/>
      <c r="X11" s="150"/>
      <c r="Y11" s="150"/>
      <c r="Z11" s="150"/>
      <c r="AA11" s="150"/>
      <c r="AB11" s="150"/>
      <c r="AC11" s="150"/>
      <c r="AD11" s="150"/>
      <c r="AE11" s="150"/>
      <c r="AF11" s="150"/>
      <c r="AG11" s="150"/>
      <c r="AH11" s="150"/>
    </row>
    <row r="12" spans="2:34" ht="15.75" customHeight="1" thickBot="1" x14ac:dyDescent="0.3">
      <c r="B12" s="151"/>
      <c r="C12" s="151"/>
      <c r="D12" s="151"/>
      <c r="E12" s="151"/>
      <c r="F12" s="151"/>
      <c r="G12" s="151"/>
      <c r="H12" s="151"/>
      <c r="I12" s="151"/>
      <c r="J12" s="151"/>
      <c r="K12" s="151"/>
      <c r="L12" s="151"/>
      <c r="M12" s="151"/>
      <c r="N12" s="151"/>
      <c r="O12" s="151"/>
      <c r="P12" s="151"/>
      <c r="Q12" s="151"/>
      <c r="R12" s="151"/>
      <c r="S12" s="151"/>
      <c r="T12" s="151"/>
      <c r="U12" s="151"/>
      <c r="V12" s="151"/>
      <c r="W12" s="151"/>
      <c r="X12" s="151"/>
      <c r="Y12" s="151"/>
      <c r="Z12" s="151"/>
      <c r="AA12" s="151"/>
      <c r="AB12" s="151"/>
      <c r="AC12" s="151"/>
      <c r="AD12" s="151"/>
      <c r="AE12" s="151"/>
      <c r="AF12" s="151"/>
      <c r="AG12" s="151"/>
      <c r="AH12" s="151"/>
    </row>
    <row r="13" spans="2:34" ht="15.75" thickTop="1" x14ac:dyDescent="0.25">
      <c r="B13" s="93"/>
      <c r="Q13" s="91"/>
      <c r="R13" s="93"/>
      <c r="AH13" s="91"/>
    </row>
    <row r="14" spans="2:34" x14ac:dyDescent="0.25">
      <c r="B14" s="93"/>
      <c r="Q14" s="91"/>
      <c r="R14" s="93"/>
      <c r="AH14" s="91"/>
    </row>
    <row r="15" spans="2:34" x14ac:dyDescent="0.25">
      <c r="B15" s="93"/>
      <c r="Q15" s="91"/>
      <c r="R15" s="93"/>
      <c r="AH15" s="91"/>
    </row>
    <row r="16" spans="2:34" x14ac:dyDescent="0.25">
      <c r="B16" s="93"/>
      <c r="Q16" s="91"/>
      <c r="R16" s="93"/>
      <c r="AH16" s="91"/>
    </row>
    <row r="17" spans="2:34" x14ac:dyDescent="0.25">
      <c r="B17" s="93"/>
      <c r="Q17" s="91"/>
      <c r="R17" s="93"/>
      <c r="AH17" s="91"/>
    </row>
    <row r="18" spans="2:34" x14ac:dyDescent="0.25">
      <c r="B18" s="93"/>
      <c r="Q18" s="91"/>
      <c r="R18" s="93"/>
      <c r="AH18" s="91"/>
    </row>
    <row r="19" spans="2:34" x14ac:dyDescent="0.25">
      <c r="B19" s="93"/>
      <c r="Q19" s="91"/>
      <c r="R19" s="93"/>
      <c r="AH19" s="91"/>
    </row>
    <row r="20" spans="2:34" x14ac:dyDescent="0.25">
      <c r="B20" s="93"/>
      <c r="Q20" s="91"/>
      <c r="R20" s="93"/>
      <c r="AH20" s="91"/>
    </row>
    <row r="21" spans="2:34" x14ac:dyDescent="0.25">
      <c r="B21" s="93"/>
      <c r="Q21" s="91"/>
      <c r="R21" s="93"/>
      <c r="AH21" s="91"/>
    </row>
    <row r="22" spans="2:34" x14ac:dyDescent="0.25">
      <c r="B22" s="93"/>
      <c r="Q22" s="91"/>
      <c r="R22" s="93"/>
      <c r="AH22" s="91"/>
    </row>
    <row r="23" spans="2:34" x14ac:dyDescent="0.25">
      <c r="B23" s="93"/>
      <c r="Q23" s="91"/>
      <c r="R23" s="93"/>
      <c r="AH23" s="91"/>
    </row>
    <row r="24" spans="2:34" x14ac:dyDescent="0.25">
      <c r="B24" s="93"/>
      <c r="Q24" s="91"/>
      <c r="R24" s="93"/>
      <c r="AH24" s="91"/>
    </row>
    <row r="25" spans="2:34" x14ac:dyDescent="0.25">
      <c r="B25" s="93"/>
      <c r="Q25" s="91"/>
      <c r="R25" s="93"/>
      <c r="AH25" s="91"/>
    </row>
    <row r="26" spans="2:34" x14ac:dyDescent="0.25">
      <c r="B26" s="93"/>
      <c r="Q26" s="91"/>
      <c r="R26" s="93"/>
      <c r="AH26" s="91"/>
    </row>
    <row r="27" spans="2:34" x14ac:dyDescent="0.25">
      <c r="B27" s="93"/>
      <c r="Q27" s="91"/>
      <c r="R27" s="93"/>
      <c r="AH27" s="91"/>
    </row>
    <row r="28" spans="2:34" x14ac:dyDescent="0.25">
      <c r="B28" s="93"/>
      <c r="Q28" s="91"/>
      <c r="R28" s="93"/>
      <c r="AH28" s="91"/>
    </row>
    <row r="29" spans="2:34" x14ac:dyDescent="0.25">
      <c r="B29" s="93"/>
      <c r="Q29" s="91"/>
      <c r="R29" s="93"/>
      <c r="AH29" s="91"/>
    </row>
    <row r="30" spans="2:34" x14ac:dyDescent="0.25">
      <c r="B30" s="93"/>
      <c r="Q30" s="91"/>
      <c r="R30" s="93"/>
      <c r="AH30" s="91"/>
    </row>
    <row r="31" spans="2:34" x14ac:dyDescent="0.25">
      <c r="B31" s="93"/>
      <c r="Q31" s="91"/>
      <c r="R31" s="93"/>
      <c r="AH31" s="91"/>
    </row>
    <row r="32" spans="2:34" x14ac:dyDescent="0.25">
      <c r="B32" s="93"/>
      <c r="Q32" s="91"/>
      <c r="R32" s="93"/>
      <c r="AH32" s="91"/>
    </row>
    <row r="33" spans="2:34" x14ac:dyDescent="0.25">
      <c r="B33" s="93"/>
      <c r="Q33" s="91"/>
      <c r="R33" s="93"/>
      <c r="AH33" s="91"/>
    </row>
    <row r="34" spans="2:34" x14ac:dyDescent="0.25">
      <c r="B34" s="93"/>
      <c r="Q34" s="91"/>
      <c r="R34" s="93"/>
      <c r="AH34" s="91"/>
    </row>
    <row r="35" spans="2:34" x14ac:dyDescent="0.25">
      <c r="B35" s="93"/>
      <c r="Q35" s="91"/>
      <c r="R35" s="93"/>
      <c r="AH35" s="91"/>
    </row>
    <row r="36" spans="2:34" x14ac:dyDescent="0.25">
      <c r="B36" s="93"/>
      <c r="Q36" s="91"/>
      <c r="R36" s="93"/>
      <c r="AH36" s="91"/>
    </row>
    <row r="37" spans="2:34" x14ac:dyDescent="0.25">
      <c r="B37" s="93"/>
      <c r="Q37" s="91"/>
      <c r="R37" s="93"/>
      <c r="AH37" s="91"/>
    </row>
    <row r="38" spans="2:34" x14ac:dyDescent="0.25">
      <c r="B38" s="93"/>
      <c r="Q38" s="91"/>
      <c r="R38" s="93"/>
      <c r="AH38" s="91"/>
    </row>
    <row r="39" spans="2:34" x14ac:dyDescent="0.25">
      <c r="B39" s="93"/>
      <c r="Q39" s="91"/>
      <c r="R39" s="93"/>
      <c r="AH39" s="91"/>
    </row>
    <row r="40" spans="2:34" x14ac:dyDescent="0.25">
      <c r="B40" s="93"/>
      <c r="Q40" s="91"/>
      <c r="R40" s="93"/>
      <c r="AH40" s="91"/>
    </row>
    <row r="41" spans="2:34" x14ac:dyDescent="0.25">
      <c r="B41" s="93"/>
      <c r="Q41" s="91"/>
      <c r="R41" s="93"/>
      <c r="AH41" s="91"/>
    </row>
    <row r="42" spans="2:34" x14ac:dyDescent="0.25">
      <c r="B42" s="93"/>
      <c r="Q42" s="91"/>
      <c r="R42" s="93"/>
      <c r="AH42" s="91"/>
    </row>
    <row r="43" spans="2:34" x14ac:dyDescent="0.25">
      <c r="B43" s="93"/>
      <c r="Q43" s="91"/>
      <c r="R43" s="93"/>
      <c r="AH43" s="91"/>
    </row>
    <row r="44" spans="2:34" x14ac:dyDescent="0.25">
      <c r="B44" s="93"/>
      <c r="Q44" s="91"/>
      <c r="R44" s="93"/>
      <c r="AH44" s="91"/>
    </row>
    <row r="45" spans="2:34" x14ac:dyDescent="0.25">
      <c r="B45" s="93"/>
      <c r="Q45" s="91"/>
      <c r="R45" s="93"/>
      <c r="AH45" s="91"/>
    </row>
    <row r="46" spans="2:34" x14ac:dyDescent="0.25">
      <c r="B46" s="93"/>
      <c r="Q46" s="91"/>
      <c r="R46" s="93"/>
      <c r="AH46" s="91"/>
    </row>
    <row r="47" spans="2:34" x14ac:dyDescent="0.25">
      <c r="B47" s="93"/>
      <c r="Q47" s="91"/>
      <c r="R47" s="93"/>
      <c r="AH47" s="91"/>
    </row>
    <row r="48" spans="2:34" x14ac:dyDescent="0.25">
      <c r="B48" s="93"/>
      <c r="Q48" s="91"/>
      <c r="R48" s="93"/>
      <c r="AH48" s="91"/>
    </row>
    <row r="49" spans="2:34" x14ac:dyDescent="0.25">
      <c r="B49" s="93"/>
      <c r="Q49" s="91"/>
      <c r="R49" s="93"/>
      <c r="AH49" s="91"/>
    </row>
    <row r="50" spans="2:34" x14ac:dyDescent="0.25">
      <c r="B50" s="93"/>
      <c r="Q50" s="91"/>
      <c r="R50" s="93"/>
      <c r="AH50" s="91"/>
    </row>
    <row r="51" spans="2:34" x14ac:dyDescent="0.25">
      <c r="B51" s="93"/>
      <c r="Q51" s="91"/>
      <c r="R51" s="93"/>
      <c r="AH51" s="91"/>
    </row>
    <row r="52" spans="2:34" ht="9.75" customHeight="1" x14ac:dyDescent="0.25">
      <c r="B52" s="93"/>
      <c r="Q52" s="91"/>
      <c r="R52" s="93"/>
      <c r="AH52" s="91"/>
    </row>
    <row r="53" spans="2:34" ht="15.75" thickBot="1" x14ac:dyDescent="0.3">
      <c r="B53" s="94"/>
      <c r="C53" s="95"/>
      <c r="D53" s="95"/>
      <c r="E53" s="95"/>
      <c r="F53" s="95"/>
      <c r="G53" s="95"/>
      <c r="H53" s="95"/>
      <c r="I53" s="95"/>
      <c r="J53" s="95"/>
      <c r="K53" s="95"/>
      <c r="L53" s="95"/>
      <c r="M53" s="95"/>
      <c r="N53" s="95"/>
      <c r="O53" s="95"/>
      <c r="P53" s="95"/>
      <c r="Q53" s="96"/>
      <c r="R53" s="94"/>
      <c r="S53" s="95"/>
      <c r="T53" s="95"/>
      <c r="U53" s="95"/>
      <c r="V53" s="95"/>
      <c r="W53" s="95"/>
      <c r="X53" s="95"/>
      <c r="Y53" s="95"/>
      <c r="Z53" s="95"/>
      <c r="AA53" s="95"/>
      <c r="AB53" s="95"/>
      <c r="AC53" s="95"/>
      <c r="AD53" s="95"/>
      <c r="AE53" s="95"/>
      <c r="AF53" s="95"/>
      <c r="AG53" s="95"/>
      <c r="AH53" s="96"/>
    </row>
    <row r="54" spans="2:34" ht="15.75" thickTop="1" x14ac:dyDescent="0.25"/>
  </sheetData>
  <mergeCells count="13">
    <mergeCell ref="B8:AH9"/>
    <mergeCell ref="B11:Q12"/>
    <mergeCell ref="R11:AH12"/>
    <mergeCell ref="B2:G3"/>
    <mergeCell ref="B4:G6"/>
    <mergeCell ref="Q2:AH3"/>
    <mergeCell ref="Q4:AH4"/>
    <mergeCell ref="Q5:AH5"/>
    <mergeCell ref="Q6:AH6"/>
    <mergeCell ref="H2:P3"/>
    <mergeCell ref="H4:P4"/>
    <mergeCell ref="H5:P5"/>
    <mergeCell ref="H6:P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M79"/>
  <sheetViews>
    <sheetView showGridLines="0" zoomScale="50" zoomScaleNormal="50" workbookViewId="0">
      <selection activeCell="AC78" sqref="AC78"/>
    </sheetView>
  </sheetViews>
  <sheetFormatPr baseColWidth="10" defaultRowHeight="15" x14ac:dyDescent="0.25"/>
  <cols>
    <col min="1" max="1" width="3" customWidth="1"/>
    <col min="32" max="33" width="3.7109375" customWidth="1"/>
    <col min="49" max="49" width="3.7109375" customWidth="1"/>
    <col min="62" max="62" width="3" customWidth="1"/>
  </cols>
  <sheetData>
    <row r="1" spans="2:65" ht="15.75" thickBot="1" x14ac:dyDescent="0.3"/>
    <row r="2" spans="2:65" ht="16.5" thickTop="1" thickBot="1" x14ac:dyDescent="0.3">
      <c r="B2" s="146" t="s">
        <v>5</v>
      </c>
      <c r="C2" s="146"/>
      <c r="D2" s="146"/>
      <c r="E2" s="146"/>
      <c r="F2" s="146"/>
      <c r="G2" s="146"/>
      <c r="H2" s="146"/>
      <c r="I2" s="146"/>
      <c r="J2" s="146" t="s">
        <v>230</v>
      </c>
      <c r="K2" s="146"/>
      <c r="L2" s="146"/>
      <c r="M2" s="146"/>
      <c r="N2" s="146"/>
      <c r="O2" s="146"/>
      <c r="P2" s="146"/>
      <c r="Q2" s="146"/>
      <c r="R2" s="146"/>
      <c r="S2" s="146"/>
      <c r="T2" s="146"/>
      <c r="U2" s="146"/>
      <c r="V2" s="146"/>
      <c r="W2" s="146"/>
      <c r="X2" s="146"/>
      <c r="Y2" s="146"/>
      <c r="Z2" s="146"/>
      <c r="AA2" s="146"/>
      <c r="AB2" s="146" t="s">
        <v>17</v>
      </c>
      <c r="AC2" s="146"/>
      <c r="AD2" s="146"/>
      <c r="AE2" s="146"/>
      <c r="AF2" s="146"/>
      <c r="AG2" s="146"/>
      <c r="AH2" s="146"/>
      <c r="AI2" s="146"/>
      <c r="AJ2" s="146"/>
      <c r="AK2" s="146"/>
      <c r="AL2" s="146"/>
      <c r="AM2" s="146"/>
      <c r="AN2" s="146"/>
      <c r="AO2" s="146"/>
      <c r="AP2" s="146"/>
      <c r="AQ2" s="146"/>
      <c r="AR2" s="146"/>
      <c r="AS2" s="146"/>
      <c r="AT2" s="146"/>
      <c r="AU2" s="146"/>
      <c r="AV2" s="146"/>
      <c r="AW2" s="146"/>
    </row>
    <row r="3" spans="2:65" ht="16.5" thickTop="1" thickBot="1" x14ac:dyDescent="0.3">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row>
    <row r="4" spans="2:65" ht="16.5" thickTop="1" thickBot="1" x14ac:dyDescent="0.3">
      <c r="B4" s="149"/>
      <c r="C4" s="149"/>
      <c r="D4" s="149"/>
      <c r="E4" s="149"/>
      <c r="F4" s="149"/>
      <c r="G4" s="149"/>
      <c r="H4" s="149"/>
      <c r="I4" s="149"/>
      <c r="J4" s="146" t="s">
        <v>6</v>
      </c>
      <c r="K4" s="146"/>
      <c r="L4" s="146"/>
      <c r="M4" s="146"/>
      <c r="N4" s="146"/>
      <c r="O4" s="146"/>
      <c r="P4" s="146"/>
      <c r="Q4" s="146"/>
      <c r="R4" s="146"/>
      <c r="S4" s="146"/>
      <c r="T4" s="146"/>
      <c r="U4" s="146"/>
      <c r="V4" s="146"/>
      <c r="W4" s="146"/>
      <c r="X4" s="146"/>
      <c r="Y4" s="146"/>
      <c r="Z4" s="146"/>
      <c r="AA4" s="146"/>
      <c r="AB4" s="148" t="s">
        <v>68</v>
      </c>
      <c r="AC4" s="148"/>
      <c r="AD4" s="148"/>
      <c r="AE4" s="148"/>
      <c r="AF4" s="148"/>
      <c r="AG4" s="148"/>
      <c r="AH4" s="148"/>
      <c r="AI4" s="148"/>
      <c r="AJ4" s="148"/>
      <c r="AK4" s="148"/>
      <c r="AL4" s="148"/>
      <c r="AM4" s="148"/>
      <c r="AN4" s="148"/>
      <c r="AO4" s="148"/>
      <c r="AP4" s="148"/>
      <c r="AQ4" s="148"/>
      <c r="AR4" s="148"/>
      <c r="AS4" s="148"/>
      <c r="AT4" s="148"/>
      <c r="AU4" s="148"/>
      <c r="AV4" s="148"/>
      <c r="AW4" s="148"/>
    </row>
    <row r="5" spans="2:65" ht="16.5" thickTop="1" thickBot="1" x14ac:dyDescent="0.3">
      <c r="B5" s="149"/>
      <c r="C5" s="149"/>
      <c r="D5" s="149"/>
      <c r="E5" s="149"/>
      <c r="F5" s="149"/>
      <c r="G5" s="149"/>
      <c r="H5" s="149"/>
      <c r="I5" s="149"/>
      <c r="J5" s="146" t="s">
        <v>7</v>
      </c>
      <c r="K5" s="146"/>
      <c r="L5" s="146"/>
      <c r="M5" s="146"/>
      <c r="N5" s="146"/>
      <c r="O5" s="146"/>
      <c r="P5" s="146"/>
      <c r="Q5" s="146"/>
      <c r="R5" s="146"/>
      <c r="S5" s="146"/>
      <c r="T5" s="146"/>
      <c r="U5" s="146"/>
      <c r="V5" s="146"/>
      <c r="W5" s="146"/>
      <c r="X5" s="146"/>
      <c r="Y5" s="146"/>
      <c r="Z5" s="146"/>
      <c r="AA5" s="146"/>
      <c r="AB5" s="145" t="s">
        <v>441</v>
      </c>
      <c r="AC5" s="145"/>
      <c r="AD5" s="145"/>
      <c r="AE5" s="145"/>
      <c r="AF5" s="145"/>
      <c r="AG5" s="145"/>
      <c r="AH5" s="145"/>
      <c r="AI5" s="145"/>
      <c r="AJ5" s="145"/>
      <c r="AK5" s="145"/>
      <c r="AL5" s="145"/>
      <c r="AM5" s="145"/>
      <c r="AN5" s="145"/>
      <c r="AO5" s="145"/>
      <c r="AP5" s="145"/>
      <c r="AQ5" s="145"/>
      <c r="AR5" s="145"/>
      <c r="AS5" s="145"/>
      <c r="AT5" s="145"/>
      <c r="AU5" s="145"/>
      <c r="AV5" s="145"/>
      <c r="AW5" s="145"/>
    </row>
    <row r="6" spans="2:65" ht="16.5" thickTop="1" thickBot="1" x14ac:dyDescent="0.3">
      <c r="B6" s="149"/>
      <c r="C6" s="149"/>
      <c r="D6" s="149"/>
      <c r="E6" s="149"/>
      <c r="F6" s="149"/>
      <c r="G6" s="149"/>
      <c r="H6" s="149"/>
      <c r="I6" s="149"/>
      <c r="J6" s="146" t="s">
        <v>8</v>
      </c>
      <c r="K6" s="146"/>
      <c r="L6" s="146"/>
      <c r="M6" s="146"/>
      <c r="N6" s="146"/>
      <c r="O6" s="146"/>
      <c r="P6" s="146"/>
      <c r="Q6" s="146"/>
      <c r="R6" s="146"/>
      <c r="S6" s="146"/>
      <c r="T6" s="146"/>
      <c r="U6" s="146"/>
      <c r="V6" s="146"/>
      <c r="W6" s="146"/>
      <c r="X6" s="146"/>
      <c r="Y6" s="146"/>
      <c r="Z6" s="146"/>
      <c r="AA6" s="146"/>
      <c r="AB6" s="146" t="s">
        <v>513</v>
      </c>
      <c r="AC6" s="146"/>
      <c r="AD6" s="146"/>
      <c r="AE6" s="146"/>
      <c r="AF6" s="146"/>
      <c r="AG6" s="146"/>
      <c r="AH6" s="146"/>
      <c r="AI6" s="146"/>
      <c r="AJ6" s="146"/>
      <c r="AK6" s="146"/>
      <c r="AL6" s="146"/>
      <c r="AM6" s="146"/>
      <c r="AN6" s="146"/>
      <c r="AO6" s="146"/>
      <c r="AP6" s="146"/>
      <c r="AQ6" s="146"/>
      <c r="AR6" s="146"/>
      <c r="AS6" s="146"/>
      <c r="AT6" s="146"/>
      <c r="AU6" s="146"/>
      <c r="AV6" s="146"/>
      <c r="AW6" s="146"/>
    </row>
    <row r="7" spans="2:65" ht="15.75" thickTop="1" x14ac:dyDescent="0.25"/>
    <row r="8" spans="2:65" s="125" customFormat="1" ht="30" customHeight="1" x14ac:dyDescent="0.25">
      <c r="B8" s="150" t="s">
        <v>507</v>
      </c>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150"/>
      <c r="AI8" s="150"/>
      <c r="AJ8" s="150"/>
      <c r="AK8" s="150"/>
      <c r="AL8" s="150"/>
      <c r="AM8" s="150"/>
      <c r="AN8" s="150"/>
      <c r="AO8" s="150"/>
      <c r="AP8" s="150"/>
      <c r="AQ8" s="150"/>
      <c r="AR8" s="150"/>
      <c r="AS8" s="150"/>
      <c r="AT8" s="150"/>
      <c r="AU8" s="150"/>
      <c r="AV8" s="150"/>
      <c r="AW8" s="150"/>
      <c r="AX8"/>
      <c r="AY8"/>
      <c r="AZ8"/>
      <c r="BA8"/>
      <c r="BB8"/>
      <c r="BC8"/>
      <c r="BD8"/>
      <c r="BE8"/>
      <c r="BF8"/>
      <c r="BG8"/>
      <c r="BH8"/>
      <c r="BI8"/>
      <c r="BJ8"/>
      <c r="BK8"/>
      <c r="BL8"/>
      <c r="BM8"/>
    </row>
    <row r="9" spans="2:65" s="125" customFormat="1" ht="30" customHeight="1" x14ac:dyDescent="0.25">
      <c r="B9" s="150"/>
      <c r="C9" s="150"/>
      <c r="D9" s="150"/>
      <c r="E9" s="150"/>
      <c r="F9" s="150"/>
      <c r="G9" s="150"/>
      <c r="H9" s="150"/>
      <c r="I9" s="150"/>
      <c r="J9" s="150"/>
      <c r="K9" s="150"/>
      <c r="L9" s="150"/>
      <c r="M9" s="150"/>
      <c r="N9" s="150"/>
      <c r="O9" s="150"/>
      <c r="P9" s="150"/>
      <c r="Q9" s="150"/>
      <c r="R9" s="150"/>
      <c r="S9" s="150"/>
      <c r="T9" s="150"/>
      <c r="U9" s="150"/>
      <c r="V9" s="150"/>
      <c r="W9" s="150"/>
      <c r="X9" s="150"/>
      <c r="Y9" s="150"/>
      <c r="Z9" s="150"/>
      <c r="AA9" s="150"/>
      <c r="AB9" s="150"/>
      <c r="AC9" s="150"/>
      <c r="AD9" s="150"/>
      <c r="AE9" s="150"/>
      <c r="AF9" s="150"/>
      <c r="AG9" s="150"/>
      <c r="AH9" s="150"/>
      <c r="AI9" s="150"/>
      <c r="AJ9" s="150"/>
      <c r="AK9" s="150"/>
      <c r="AL9" s="150"/>
      <c r="AM9" s="150"/>
      <c r="AN9" s="150"/>
      <c r="AO9" s="150"/>
      <c r="AP9" s="150"/>
      <c r="AQ9" s="150"/>
      <c r="AR9" s="150"/>
      <c r="AS9" s="150"/>
      <c r="AT9" s="150"/>
      <c r="AU9" s="150"/>
      <c r="AV9" s="150"/>
      <c r="AW9" s="150"/>
      <c r="AX9"/>
      <c r="AY9"/>
      <c r="AZ9"/>
      <c r="BA9"/>
      <c r="BB9"/>
      <c r="BC9"/>
      <c r="BD9"/>
      <c r="BE9"/>
      <c r="BF9"/>
      <c r="BG9"/>
      <c r="BH9"/>
      <c r="BI9"/>
      <c r="BJ9"/>
      <c r="BK9"/>
      <c r="BL9"/>
      <c r="BM9"/>
    </row>
    <row r="11" spans="2:65" ht="20.100000000000001" customHeight="1" x14ac:dyDescent="0.25">
      <c r="B11" s="152" t="s">
        <v>464</v>
      </c>
      <c r="C11" s="152"/>
      <c r="D11" s="152"/>
      <c r="E11" s="152"/>
      <c r="F11" s="152"/>
      <c r="G11" s="152"/>
      <c r="H11" s="152"/>
      <c r="I11" s="152"/>
      <c r="J11" s="152"/>
      <c r="K11" s="152"/>
      <c r="L11" s="152"/>
      <c r="M11" s="152"/>
      <c r="N11" s="152"/>
      <c r="O11" s="152"/>
      <c r="P11" s="152"/>
      <c r="Q11" s="152"/>
      <c r="R11" s="152"/>
      <c r="S11" s="152"/>
      <c r="T11" s="152"/>
      <c r="U11" s="152"/>
      <c r="V11" s="152"/>
      <c r="W11" s="152"/>
      <c r="X11" s="152"/>
      <c r="Y11" s="152"/>
      <c r="Z11" s="152"/>
      <c r="AA11" s="152"/>
      <c r="AB11" s="152"/>
      <c r="AC11" s="152"/>
      <c r="AD11" s="152"/>
      <c r="AE11" s="152"/>
      <c r="AF11" s="152"/>
      <c r="AG11" s="152" t="s">
        <v>157</v>
      </c>
      <c r="AH11" s="152"/>
      <c r="AI11" s="152"/>
      <c r="AJ11" s="152"/>
      <c r="AK11" s="152"/>
      <c r="AL11" s="152"/>
      <c r="AM11" s="152"/>
      <c r="AN11" s="152"/>
      <c r="AO11" s="152"/>
      <c r="AP11" s="152"/>
      <c r="AQ11" s="152"/>
      <c r="AR11" s="152"/>
      <c r="AS11" s="152"/>
      <c r="AT11" s="152"/>
      <c r="AU11" s="152"/>
      <c r="AV11" s="152"/>
      <c r="AW11" s="152"/>
    </row>
    <row r="12" spans="2:65" ht="20.100000000000001" customHeight="1" thickBot="1" x14ac:dyDescent="0.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153"/>
      <c r="AU12" s="153"/>
      <c r="AV12" s="153"/>
      <c r="AW12" s="153"/>
    </row>
    <row r="13" spans="2:65" ht="15.75" thickTop="1" x14ac:dyDescent="0.25">
      <c r="B13" s="103"/>
      <c r="C13" s="88"/>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c r="AE13" s="88"/>
      <c r="AF13" s="89"/>
      <c r="AG13" s="103"/>
      <c r="AH13" s="88"/>
      <c r="AI13" s="88"/>
      <c r="AJ13" s="88"/>
      <c r="AK13" s="88"/>
      <c r="AL13" s="88"/>
      <c r="AM13" s="88"/>
      <c r="AN13" s="88"/>
      <c r="AO13" s="88"/>
      <c r="AP13" s="88"/>
      <c r="AQ13" s="88"/>
      <c r="AR13" s="88"/>
      <c r="AS13" s="88"/>
      <c r="AT13" s="88"/>
      <c r="AU13" s="88"/>
      <c r="AV13" s="88"/>
      <c r="AW13" s="89"/>
    </row>
    <row r="14" spans="2:65" x14ac:dyDescent="0.25">
      <c r="B14" s="93"/>
      <c r="AF14" s="91"/>
      <c r="AG14" s="93"/>
      <c r="AW14" s="91"/>
    </row>
    <row r="15" spans="2:65" x14ac:dyDescent="0.25">
      <c r="B15" s="93"/>
      <c r="AF15" s="91"/>
      <c r="AG15" s="93"/>
      <c r="AW15" s="91"/>
    </row>
    <row r="16" spans="2:65" x14ac:dyDescent="0.25">
      <c r="B16" s="93"/>
      <c r="AF16" s="91"/>
      <c r="AG16" s="93"/>
      <c r="AW16" s="91"/>
    </row>
    <row r="17" spans="2:49" x14ac:dyDescent="0.25">
      <c r="B17" s="93"/>
      <c r="AF17" s="91"/>
      <c r="AG17" s="93"/>
      <c r="AW17" s="91"/>
    </row>
    <row r="18" spans="2:49" x14ac:dyDescent="0.25">
      <c r="B18" s="93"/>
      <c r="AF18" s="91"/>
      <c r="AG18" s="93"/>
      <c r="AW18" s="91"/>
    </row>
    <row r="19" spans="2:49" x14ac:dyDescent="0.25">
      <c r="B19" s="93"/>
      <c r="AF19" s="91"/>
      <c r="AG19" s="93"/>
      <c r="AW19" s="91"/>
    </row>
    <row r="20" spans="2:49" x14ac:dyDescent="0.25">
      <c r="B20" s="93"/>
      <c r="AF20" s="91"/>
      <c r="AG20" s="93"/>
      <c r="AW20" s="91"/>
    </row>
    <row r="21" spans="2:49" x14ac:dyDescent="0.25">
      <c r="B21" s="93"/>
      <c r="AF21" s="91"/>
      <c r="AG21" s="93"/>
      <c r="AW21" s="91"/>
    </row>
    <row r="22" spans="2:49" x14ac:dyDescent="0.25">
      <c r="B22" s="93"/>
      <c r="AF22" s="91"/>
      <c r="AG22" s="93"/>
      <c r="AW22" s="91"/>
    </row>
    <row r="23" spans="2:49" x14ac:dyDescent="0.25">
      <c r="B23" s="93"/>
      <c r="AF23" s="91"/>
      <c r="AG23" s="93"/>
      <c r="AW23" s="91"/>
    </row>
    <row r="24" spans="2:49" x14ac:dyDescent="0.25">
      <c r="B24" s="93"/>
      <c r="AF24" s="91"/>
      <c r="AG24" s="93"/>
      <c r="AW24" s="91"/>
    </row>
    <row r="25" spans="2:49" x14ac:dyDescent="0.25">
      <c r="B25" s="93"/>
      <c r="AF25" s="91"/>
      <c r="AG25" s="93"/>
      <c r="AW25" s="91"/>
    </row>
    <row r="26" spans="2:49" x14ac:dyDescent="0.25">
      <c r="B26" s="93"/>
      <c r="AF26" s="91"/>
      <c r="AG26" s="93"/>
      <c r="AW26" s="91"/>
    </row>
    <row r="27" spans="2:49" x14ac:dyDescent="0.25">
      <c r="B27" s="93"/>
      <c r="AF27" s="91"/>
      <c r="AG27" s="93"/>
      <c r="AW27" s="91"/>
    </row>
    <row r="28" spans="2:49" x14ac:dyDescent="0.25">
      <c r="B28" s="93"/>
      <c r="AF28" s="91"/>
      <c r="AG28" s="93"/>
      <c r="AW28" s="91"/>
    </row>
    <row r="29" spans="2:49" x14ac:dyDescent="0.25">
      <c r="B29" s="93"/>
      <c r="AF29" s="91"/>
      <c r="AG29" s="93"/>
      <c r="AW29" s="91"/>
    </row>
    <row r="30" spans="2:49" x14ac:dyDescent="0.25">
      <c r="B30" s="93"/>
      <c r="AF30" s="91"/>
      <c r="AG30" s="93"/>
      <c r="AW30" s="91"/>
    </row>
    <row r="31" spans="2:49" x14ac:dyDescent="0.25">
      <c r="B31" s="93"/>
      <c r="AF31" s="91"/>
      <c r="AG31" s="93"/>
      <c r="AW31" s="91"/>
    </row>
    <row r="32" spans="2:49" x14ac:dyDescent="0.25">
      <c r="B32" s="93"/>
      <c r="AF32" s="91"/>
      <c r="AG32" s="93"/>
      <c r="AW32" s="91"/>
    </row>
    <row r="33" spans="2:49" x14ac:dyDescent="0.25">
      <c r="B33" s="93"/>
      <c r="AF33" s="91"/>
      <c r="AG33" s="93"/>
      <c r="AW33" s="91"/>
    </row>
    <row r="34" spans="2:49" x14ac:dyDescent="0.25">
      <c r="B34" s="93"/>
      <c r="AF34" s="91"/>
      <c r="AG34" s="93"/>
      <c r="AW34" s="91"/>
    </row>
    <row r="35" spans="2:49" x14ac:dyDescent="0.25">
      <c r="B35" s="93"/>
      <c r="AF35" s="91"/>
      <c r="AG35" s="93"/>
      <c r="AW35" s="91"/>
    </row>
    <row r="36" spans="2:49" x14ac:dyDescent="0.25">
      <c r="B36" s="93"/>
      <c r="AF36" s="91"/>
      <c r="AG36" s="93"/>
      <c r="AW36" s="91"/>
    </row>
    <row r="37" spans="2:49" x14ac:dyDescent="0.25">
      <c r="B37" s="93"/>
      <c r="AF37" s="91"/>
      <c r="AG37" s="93"/>
      <c r="AW37" s="91"/>
    </row>
    <row r="38" spans="2:49" x14ac:dyDescent="0.25">
      <c r="B38" s="93"/>
      <c r="AF38" s="91"/>
      <c r="AG38" s="93"/>
      <c r="AW38" s="91"/>
    </row>
    <row r="39" spans="2:49" x14ac:dyDescent="0.25">
      <c r="B39" s="93"/>
      <c r="AF39" s="91"/>
      <c r="AG39" s="93"/>
      <c r="AW39" s="91"/>
    </row>
    <row r="40" spans="2:49" x14ac:dyDescent="0.25">
      <c r="B40" s="93"/>
      <c r="AF40" s="91"/>
      <c r="AG40" s="93"/>
      <c r="AW40" s="91"/>
    </row>
    <row r="41" spans="2:49" x14ac:dyDescent="0.25">
      <c r="B41" s="93"/>
      <c r="AF41" s="91"/>
      <c r="AG41" s="93"/>
      <c r="AW41" s="91"/>
    </row>
    <row r="42" spans="2:49" x14ac:dyDescent="0.25">
      <c r="B42" s="93"/>
      <c r="AF42" s="91"/>
      <c r="AG42" s="93"/>
      <c r="AW42" s="91"/>
    </row>
    <row r="43" spans="2:49" x14ac:dyDescent="0.25">
      <c r="B43" s="93"/>
      <c r="AF43" s="91"/>
      <c r="AG43" s="93"/>
      <c r="AW43" s="91"/>
    </row>
    <row r="44" spans="2:49" x14ac:dyDescent="0.25">
      <c r="B44" s="93"/>
      <c r="AF44" s="91"/>
      <c r="AG44" s="93"/>
      <c r="AW44" s="91"/>
    </row>
    <row r="45" spans="2:49" x14ac:dyDescent="0.25">
      <c r="B45" s="93"/>
      <c r="AF45" s="91"/>
      <c r="AG45" s="93"/>
      <c r="AW45" s="91"/>
    </row>
    <row r="46" spans="2:49" x14ac:dyDescent="0.25">
      <c r="B46" s="93"/>
      <c r="AF46" s="91"/>
      <c r="AG46" s="93"/>
      <c r="AW46" s="91"/>
    </row>
    <row r="47" spans="2:49" x14ac:dyDescent="0.25">
      <c r="B47" s="93"/>
      <c r="AF47" s="91"/>
      <c r="AG47" s="93"/>
      <c r="AW47" s="91"/>
    </row>
    <row r="48" spans="2:49" x14ac:dyDescent="0.25">
      <c r="B48" s="93"/>
      <c r="AF48" s="91"/>
      <c r="AG48" s="93"/>
      <c r="AW48" s="91"/>
    </row>
    <row r="49" spans="2:49" x14ac:dyDescent="0.25">
      <c r="B49" s="93"/>
      <c r="AF49" s="91"/>
      <c r="AG49" s="93"/>
      <c r="AW49" s="91"/>
    </row>
    <row r="50" spans="2:49" x14ac:dyDescent="0.25">
      <c r="B50" s="93"/>
      <c r="AF50" s="91"/>
      <c r="AG50" s="93"/>
      <c r="AW50" s="91"/>
    </row>
    <row r="51" spans="2:49" x14ac:dyDescent="0.25">
      <c r="B51" s="93"/>
      <c r="AF51" s="91"/>
      <c r="AG51" s="93"/>
      <c r="AW51" s="91"/>
    </row>
    <row r="52" spans="2:49" x14ac:dyDescent="0.25">
      <c r="B52" s="93"/>
      <c r="AF52" s="91"/>
      <c r="AG52" s="93"/>
      <c r="AW52" s="91"/>
    </row>
    <row r="53" spans="2:49" x14ac:dyDescent="0.25">
      <c r="B53" s="93"/>
      <c r="AF53" s="91"/>
      <c r="AG53" s="93"/>
      <c r="AW53" s="91"/>
    </row>
    <row r="54" spans="2:49" x14ac:dyDescent="0.25">
      <c r="B54" s="93"/>
      <c r="AF54" s="91"/>
      <c r="AG54" s="93"/>
      <c r="AW54" s="91"/>
    </row>
    <row r="55" spans="2:49" x14ac:dyDescent="0.25">
      <c r="B55" s="93"/>
      <c r="AF55" s="91"/>
      <c r="AG55" s="93"/>
      <c r="AW55" s="91"/>
    </row>
    <row r="56" spans="2:49" x14ac:dyDescent="0.25">
      <c r="B56" s="93"/>
      <c r="AF56" s="91"/>
      <c r="AG56" s="93"/>
      <c r="AW56" s="91"/>
    </row>
    <row r="57" spans="2:49" x14ac:dyDescent="0.25">
      <c r="B57" s="93"/>
      <c r="AF57" s="91"/>
      <c r="AG57" s="93"/>
      <c r="AW57" s="91"/>
    </row>
    <row r="58" spans="2:49" x14ac:dyDescent="0.25">
      <c r="B58" s="93"/>
      <c r="AF58" s="91"/>
      <c r="AG58" s="93"/>
      <c r="AW58" s="91"/>
    </row>
    <row r="59" spans="2:49" x14ac:dyDescent="0.25">
      <c r="B59" s="93"/>
      <c r="AF59" s="91"/>
      <c r="AG59" s="93"/>
      <c r="AW59" s="91"/>
    </row>
    <row r="60" spans="2:49" x14ac:dyDescent="0.25">
      <c r="B60" s="93"/>
      <c r="AF60" s="91"/>
      <c r="AG60" s="93"/>
      <c r="AW60" s="91"/>
    </row>
    <row r="61" spans="2:49" x14ac:dyDescent="0.25">
      <c r="B61" s="93"/>
      <c r="AF61" s="91"/>
      <c r="AG61" s="93"/>
      <c r="AW61" s="91"/>
    </row>
    <row r="62" spans="2:49" x14ac:dyDescent="0.25">
      <c r="B62" s="93"/>
      <c r="AF62" s="91"/>
      <c r="AG62" s="93"/>
      <c r="AW62" s="91"/>
    </row>
    <row r="63" spans="2:49" x14ac:dyDescent="0.25">
      <c r="B63" s="93"/>
      <c r="AF63" s="91"/>
      <c r="AG63" s="93"/>
      <c r="AW63" s="91"/>
    </row>
    <row r="64" spans="2:49" x14ac:dyDescent="0.25">
      <c r="B64" s="93"/>
      <c r="AF64" s="91"/>
      <c r="AG64" s="93"/>
      <c r="AW64" s="91"/>
    </row>
    <row r="65" spans="2:49" x14ac:dyDescent="0.25">
      <c r="B65" s="93"/>
      <c r="AF65" s="91"/>
      <c r="AG65" s="93"/>
      <c r="AW65" s="91"/>
    </row>
    <row r="66" spans="2:49" x14ac:dyDescent="0.25">
      <c r="B66" s="93"/>
      <c r="AF66" s="91"/>
      <c r="AG66" s="93"/>
      <c r="AW66" s="91"/>
    </row>
    <row r="67" spans="2:49" x14ac:dyDescent="0.25">
      <c r="B67" s="93"/>
      <c r="AF67" s="91"/>
      <c r="AG67" s="93"/>
      <c r="AW67" s="91"/>
    </row>
    <row r="68" spans="2:49" x14ac:dyDescent="0.25">
      <c r="B68" s="93"/>
      <c r="AF68" s="91"/>
      <c r="AG68" s="93"/>
      <c r="AW68" s="91"/>
    </row>
    <row r="69" spans="2:49" x14ac:dyDescent="0.25">
      <c r="B69" s="93"/>
      <c r="C69" s="130"/>
      <c r="D69" s="130"/>
      <c r="E69" s="130"/>
      <c r="F69" s="130"/>
      <c r="G69" s="130"/>
      <c r="H69" s="130"/>
      <c r="I69" s="130"/>
      <c r="J69" s="130"/>
      <c r="K69" s="130"/>
      <c r="L69" s="130"/>
      <c r="M69" s="130"/>
      <c r="N69" s="130"/>
      <c r="O69" s="130"/>
      <c r="P69" s="130"/>
      <c r="Q69" s="130"/>
      <c r="R69" s="130"/>
      <c r="S69" s="130"/>
      <c r="T69" s="130"/>
      <c r="U69" s="130"/>
      <c r="V69" s="130"/>
      <c r="W69" s="130"/>
      <c r="X69" s="130"/>
      <c r="Y69" s="130"/>
      <c r="Z69" s="130"/>
      <c r="AA69" s="130"/>
      <c r="AB69" s="130"/>
      <c r="AC69" s="130"/>
      <c r="AD69" s="130"/>
      <c r="AE69" s="130"/>
      <c r="AF69" s="130"/>
      <c r="AG69" s="93"/>
      <c r="AH69" s="130"/>
      <c r="AI69" s="130"/>
      <c r="AJ69" s="130"/>
      <c r="AK69" s="130"/>
      <c r="AL69" s="130"/>
      <c r="AM69" s="130"/>
      <c r="AN69" s="130"/>
      <c r="AO69" s="130"/>
      <c r="AP69" s="130"/>
      <c r="AQ69" s="130"/>
      <c r="AR69" s="130"/>
      <c r="AS69" s="130"/>
      <c r="AT69" s="130"/>
      <c r="AU69" s="130"/>
      <c r="AV69" s="130"/>
      <c r="AW69" s="91"/>
    </row>
    <row r="70" spans="2:49" x14ac:dyDescent="0.25">
      <c r="B70" s="93"/>
      <c r="C70" s="130"/>
      <c r="D70" s="130"/>
      <c r="E70" s="130"/>
      <c r="F70" s="130"/>
      <c r="G70" s="130"/>
      <c r="H70" s="130"/>
      <c r="I70" s="130"/>
      <c r="J70" s="130"/>
      <c r="K70" s="130"/>
      <c r="L70" s="130"/>
      <c r="M70" s="130"/>
      <c r="N70" s="130"/>
      <c r="O70" s="130"/>
      <c r="P70" s="130"/>
      <c r="Q70" s="130"/>
      <c r="R70" s="130"/>
      <c r="S70" s="130"/>
      <c r="T70" s="130"/>
      <c r="U70" s="130"/>
      <c r="V70" s="130"/>
      <c r="W70" s="130"/>
      <c r="X70" s="130"/>
      <c r="Y70" s="130"/>
      <c r="Z70" s="130"/>
      <c r="AA70" s="130"/>
      <c r="AB70" s="130"/>
      <c r="AC70" s="130"/>
      <c r="AD70" s="130"/>
      <c r="AE70" s="130"/>
      <c r="AF70" s="130"/>
      <c r="AG70" s="93"/>
      <c r="AH70" s="130"/>
      <c r="AI70" s="130"/>
      <c r="AJ70" s="130"/>
      <c r="AK70" s="130"/>
      <c r="AL70" s="130"/>
      <c r="AM70" s="130"/>
      <c r="AN70" s="130"/>
      <c r="AO70" s="130"/>
      <c r="AP70" s="130"/>
      <c r="AQ70" s="130"/>
      <c r="AR70" s="130"/>
      <c r="AS70" s="130"/>
      <c r="AT70" s="130"/>
      <c r="AU70" s="130"/>
      <c r="AV70" s="130"/>
      <c r="AW70" s="91"/>
    </row>
    <row r="71" spans="2:49" x14ac:dyDescent="0.25">
      <c r="B71" s="93"/>
      <c r="AG71" s="93"/>
      <c r="AW71" s="91"/>
    </row>
    <row r="72" spans="2:49" x14ac:dyDescent="0.25">
      <c r="B72" s="93"/>
      <c r="AG72" s="93"/>
      <c r="AW72" s="91"/>
    </row>
    <row r="73" spans="2:49" x14ac:dyDescent="0.25">
      <c r="B73" s="93"/>
      <c r="AG73" s="93"/>
      <c r="AW73" s="91"/>
    </row>
    <row r="74" spans="2:49" x14ac:dyDescent="0.25">
      <c r="B74" s="93"/>
      <c r="AG74" s="93"/>
      <c r="AW74" s="91"/>
    </row>
    <row r="75" spans="2:49" x14ac:dyDescent="0.25">
      <c r="B75" s="93"/>
      <c r="AG75" s="93"/>
      <c r="AW75" s="91"/>
    </row>
    <row r="76" spans="2:49" x14ac:dyDescent="0.25">
      <c r="B76" s="93"/>
      <c r="AG76" s="93"/>
      <c r="AW76" s="91"/>
    </row>
    <row r="77" spans="2:49" ht="15" customHeight="1" x14ac:dyDescent="0.25">
      <c r="B77" s="93"/>
      <c r="AG77" s="93"/>
      <c r="AW77" s="91"/>
    </row>
    <row r="78" spans="2:49" ht="15" customHeight="1" thickBot="1" x14ac:dyDescent="0.3">
      <c r="B78" s="94"/>
      <c r="C78" s="95"/>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95"/>
      <c r="AE78" s="95"/>
      <c r="AF78" s="95"/>
      <c r="AG78" s="94"/>
      <c r="AH78" s="95"/>
      <c r="AI78" s="95"/>
      <c r="AJ78" s="95"/>
      <c r="AK78" s="95"/>
      <c r="AL78" s="95"/>
      <c r="AM78" s="95"/>
      <c r="AN78" s="95"/>
      <c r="AO78" s="95"/>
      <c r="AP78" s="95"/>
      <c r="AQ78" s="95"/>
      <c r="AR78" s="95"/>
      <c r="AS78" s="95"/>
      <c r="AT78" s="95"/>
      <c r="AU78" s="95"/>
      <c r="AV78" s="95"/>
      <c r="AW78" s="96"/>
    </row>
    <row r="79" spans="2:49" ht="15.75" thickTop="1" x14ac:dyDescent="0.25"/>
  </sheetData>
  <mergeCells count="13">
    <mergeCell ref="AB2:AW3"/>
    <mergeCell ref="AB4:AW4"/>
    <mergeCell ref="AB5:AW5"/>
    <mergeCell ref="AB6:AW6"/>
    <mergeCell ref="B11:AF12"/>
    <mergeCell ref="AG11:AW12"/>
    <mergeCell ref="B8:AW9"/>
    <mergeCell ref="J4:AA4"/>
    <mergeCell ref="J5:AA5"/>
    <mergeCell ref="J6:AA6"/>
    <mergeCell ref="B2:I3"/>
    <mergeCell ref="B4:I6"/>
    <mergeCell ref="J2:AA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626262"/>
    <pageSetUpPr fitToPage="1"/>
  </sheetPr>
  <dimension ref="B1:V37"/>
  <sheetViews>
    <sheetView showGridLines="0" zoomScale="60" zoomScaleNormal="60" workbookViewId="0">
      <selection activeCell="U16" sqref="U16:U17"/>
    </sheetView>
  </sheetViews>
  <sheetFormatPr baseColWidth="10" defaultColWidth="11.42578125" defaultRowHeight="15" x14ac:dyDescent="0.2"/>
  <cols>
    <col min="1" max="1" width="3" style="20" customWidth="1"/>
    <col min="2" max="2" width="2.140625" style="20" customWidth="1"/>
    <col min="3" max="4" width="19.140625" style="20" customWidth="1"/>
    <col min="5" max="5" width="21.7109375" style="20" customWidth="1"/>
    <col min="6" max="6" width="19.140625" style="20" customWidth="1"/>
    <col min="7" max="7" width="21.42578125" style="21" customWidth="1"/>
    <col min="8" max="8" width="19.85546875" style="21" customWidth="1"/>
    <col min="9" max="9" width="15.5703125" style="20" customWidth="1"/>
    <col min="10" max="10" width="12.7109375" style="20" customWidth="1"/>
    <col min="11" max="11" width="17.85546875" style="20" customWidth="1"/>
    <col min="12" max="12" width="15.140625" style="20" customWidth="1"/>
    <col min="13" max="13" width="21.7109375" style="20" customWidth="1"/>
    <col min="14" max="19" width="20.28515625" style="20" customWidth="1"/>
    <col min="20" max="21" width="25.7109375" style="20" customWidth="1"/>
    <col min="22" max="22" width="2.140625" style="20" customWidth="1"/>
    <col min="23" max="16384" width="11.42578125" style="20"/>
  </cols>
  <sheetData>
    <row r="1" spans="2:22" ht="15.75" thickBot="1" x14ac:dyDescent="0.25"/>
    <row r="2" spans="2:22" ht="17.25" customHeight="1" thickTop="1" thickBot="1" x14ac:dyDescent="0.25">
      <c r="B2" s="144" t="s">
        <v>5</v>
      </c>
      <c r="C2" s="144"/>
      <c r="D2" s="144"/>
      <c r="E2" s="144"/>
      <c r="F2" s="144"/>
      <c r="G2" s="144"/>
      <c r="H2" s="144"/>
      <c r="I2" s="144" t="s">
        <v>16</v>
      </c>
      <c r="J2" s="144"/>
      <c r="K2" s="144"/>
      <c r="L2" s="144"/>
      <c r="M2" s="144"/>
      <c r="N2" s="144"/>
      <c r="O2" s="144"/>
      <c r="P2" s="144"/>
      <c r="Q2" s="144" t="s">
        <v>17</v>
      </c>
      <c r="R2" s="144"/>
      <c r="S2" s="144"/>
      <c r="T2" s="144"/>
      <c r="U2" s="144"/>
      <c r="V2" s="144"/>
    </row>
    <row r="3" spans="2:22" ht="17.25" customHeight="1" thickTop="1" thickBot="1" x14ac:dyDescent="0.25">
      <c r="B3" s="144"/>
      <c r="C3" s="144"/>
      <c r="D3" s="144"/>
      <c r="E3" s="144"/>
      <c r="F3" s="144"/>
      <c r="G3" s="144"/>
      <c r="H3" s="144"/>
      <c r="I3" s="144"/>
      <c r="J3" s="144"/>
      <c r="K3" s="144"/>
      <c r="L3" s="144"/>
      <c r="M3" s="144"/>
      <c r="N3" s="144"/>
      <c r="O3" s="144"/>
      <c r="P3" s="144"/>
      <c r="Q3" s="144"/>
      <c r="R3" s="144"/>
      <c r="S3" s="144"/>
      <c r="T3" s="144"/>
      <c r="U3" s="144"/>
      <c r="V3" s="144"/>
    </row>
    <row r="4" spans="2:22" ht="17.25" customHeight="1" thickTop="1" thickBot="1" x14ac:dyDescent="0.25">
      <c r="B4" s="144"/>
      <c r="C4" s="144"/>
      <c r="D4" s="144"/>
      <c r="E4" s="144"/>
      <c r="F4" s="144"/>
      <c r="G4" s="144"/>
      <c r="H4" s="144"/>
      <c r="I4" s="144" t="s">
        <v>6</v>
      </c>
      <c r="J4" s="144"/>
      <c r="K4" s="144"/>
      <c r="L4" s="144"/>
      <c r="M4" s="144"/>
      <c r="N4" s="144"/>
      <c r="O4" s="144"/>
      <c r="P4" s="144"/>
      <c r="Q4" s="145" t="s">
        <v>68</v>
      </c>
      <c r="R4" s="145"/>
      <c r="S4" s="145"/>
      <c r="T4" s="145"/>
      <c r="U4" s="145"/>
      <c r="V4" s="145"/>
    </row>
    <row r="5" spans="2:22" ht="17.25" customHeight="1" thickTop="1" thickBot="1" x14ac:dyDescent="0.25">
      <c r="B5" s="144"/>
      <c r="C5" s="144"/>
      <c r="D5" s="144"/>
      <c r="E5" s="144"/>
      <c r="F5" s="144"/>
      <c r="G5" s="144"/>
      <c r="H5" s="144"/>
      <c r="I5" s="144" t="s">
        <v>7</v>
      </c>
      <c r="J5" s="144"/>
      <c r="K5" s="144"/>
      <c r="L5" s="144"/>
      <c r="M5" s="144"/>
      <c r="N5" s="144"/>
      <c r="O5" s="144"/>
      <c r="P5" s="144"/>
      <c r="Q5" s="144" t="s">
        <v>441</v>
      </c>
      <c r="R5" s="144"/>
      <c r="S5" s="144"/>
      <c r="T5" s="144"/>
      <c r="U5" s="144"/>
      <c r="V5" s="144"/>
    </row>
    <row r="6" spans="2:22" ht="17.25" customHeight="1" thickTop="1" thickBot="1" x14ac:dyDescent="0.25">
      <c r="B6" s="144"/>
      <c r="C6" s="144"/>
      <c r="D6" s="144"/>
      <c r="E6" s="144"/>
      <c r="F6" s="144"/>
      <c r="G6" s="144"/>
      <c r="H6" s="144"/>
      <c r="I6" s="144" t="s">
        <v>8</v>
      </c>
      <c r="J6" s="144"/>
      <c r="K6" s="144"/>
      <c r="L6" s="144"/>
      <c r="M6" s="144"/>
      <c r="N6" s="144"/>
      <c r="O6" s="144"/>
      <c r="P6" s="144"/>
      <c r="Q6" s="144" t="s">
        <v>514</v>
      </c>
      <c r="R6" s="144"/>
      <c r="S6" s="144"/>
      <c r="T6" s="144"/>
      <c r="U6" s="144"/>
      <c r="V6" s="144"/>
    </row>
    <row r="7" spans="2:22" ht="16.5" thickTop="1" thickBot="1" x14ac:dyDescent="0.25"/>
    <row r="8" spans="2:22" ht="12" customHeight="1" thickTop="1" x14ac:dyDescent="0.2">
      <c r="B8" s="50"/>
      <c r="C8" s="51"/>
      <c r="D8" s="51"/>
      <c r="E8" s="51"/>
      <c r="F8" s="51"/>
      <c r="G8" s="52"/>
      <c r="H8" s="52"/>
      <c r="I8" s="51"/>
      <c r="J8" s="51"/>
      <c r="K8" s="51"/>
      <c r="L8" s="51"/>
      <c r="M8" s="51"/>
      <c r="N8" s="51"/>
      <c r="O8" s="51"/>
      <c r="P8" s="51"/>
      <c r="Q8" s="51"/>
      <c r="R8" s="51"/>
      <c r="S8" s="51"/>
      <c r="T8" s="51"/>
      <c r="U8" s="51"/>
      <c r="V8" s="53"/>
    </row>
    <row r="9" spans="2:22" ht="15" customHeight="1" x14ac:dyDescent="0.2">
      <c r="B9" s="54"/>
      <c r="C9" s="147" t="s">
        <v>4</v>
      </c>
      <c r="D9" s="147"/>
      <c r="E9" s="147"/>
      <c r="F9" s="147"/>
      <c r="G9" s="147"/>
      <c r="H9" s="147"/>
      <c r="I9" s="147"/>
      <c r="J9" s="147"/>
      <c r="K9" s="147"/>
      <c r="L9" s="147"/>
      <c r="M9" s="147"/>
      <c r="N9" s="147"/>
      <c r="O9" s="147"/>
      <c r="P9" s="147"/>
      <c r="Q9" s="147"/>
      <c r="R9" s="147"/>
      <c r="S9" s="147"/>
      <c r="T9" s="147"/>
      <c r="U9" s="147"/>
      <c r="V9" s="55"/>
    </row>
    <row r="10" spans="2:22" ht="15.75" customHeight="1" x14ac:dyDescent="0.2">
      <c r="B10" s="54"/>
      <c r="C10" s="147"/>
      <c r="D10" s="147"/>
      <c r="E10" s="147"/>
      <c r="F10" s="147"/>
      <c r="G10" s="147"/>
      <c r="H10" s="147"/>
      <c r="I10" s="147"/>
      <c r="J10" s="147"/>
      <c r="K10" s="147"/>
      <c r="L10" s="147"/>
      <c r="M10" s="147"/>
      <c r="N10" s="147"/>
      <c r="O10" s="147"/>
      <c r="P10" s="147"/>
      <c r="Q10" s="147"/>
      <c r="R10" s="147"/>
      <c r="S10" s="147"/>
      <c r="T10" s="147"/>
      <c r="U10" s="147"/>
      <c r="V10" s="55"/>
    </row>
    <row r="11" spans="2:22" ht="15.75" customHeight="1" x14ac:dyDescent="0.3">
      <c r="B11" s="54"/>
      <c r="C11" s="56"/>
      <c r="D11" s="56"/>
      <c r="E11" s="56"/>
      <c r="F11" s="56"/>
      <c r="G11" s="56"/>
      <c r="H11" s="56"/>
      <c r="I11" s="56"/>
      <c r="J11" s="56"/>
      <c r="K11" s="56"/>
      <c r="L11" s="56"/>
      <c r="M11" s="56"/>
      <c r="N11" s="56"/>
      <c r="O11" s="56"/>
      <c r="P11" s="56"/>
      <c r="Q11" s="56"/>
      <c r="R11" s="56"/>
      <c r="S11" s="56"/>
      <c r="T11" s="56"/>
      <c r="U11" s="56"/>
      <c r="V11" s="55"/>
    </row>
    <row r="12" spans="2:22" ht="38.25" customHeight="1" x14ac:dyDescent="0.2">
      <c r="B12" s="54"/>
      <c r="C12" s="156" t="s">
        <v>220</v>
      </c>
      <c r="D12" s="156"/>
      <c r="E12" s="156"/>
      <c r="F12" s="156"/>
      <c r="G12" s="156"/>
      <c r="H12" s="156"/>
      <c r="I12" s="156"/>
      <c r="J12" s="156"/>
      <c r="K12" s="156"/>
      <c r="L12" s="156"/>
      <c r="M12" s="156"/>
      <c r="N12" s="156"/>
      <c r="O12" s="156"/>
      <c r="P12" s="156"/>
      <c r="Q12" s="156"/>
      <c r="R12" s="156"/>
      <c r="S12" s="156"/>
      <c r="T12" s="156"/>
      <c r="U12" s="156"/>
      <c r="V12" s="55"/>
    </row>
    <row r="13" spans="2:22" ht="20.25" thickBot="1" x14ac:dyDescent="0.25">
      <c r="B13" s="54"/>
      <c r="C13" s="57"/>
      <c r="D13" s="57"/>
      <c r="E13" s="57"/>
      <c r="F13" s="57"/>
      <c r="G13" s="57"/>
      <c r="H13" s="57"/>
      <c r="I13" s="57"/>
      <c r="J13" s="57"/>
      <c r="K13" s="57"/>
      <c r="L13" s="57"/>
      <c r="M13" s="57"/>
      <c r="N13" s="57"/>
      <c r="O13" s="57"/>
      <c r="P13" s="57"/>
      <c r="Q13" s="57"/>
      <c r="R13" s="57"/>
      <c r="S13" s="57"/>
      <c r="T13" s="57"/>
      <c r="U13" s="57"/>
      <c r="V13" s="55"/>
    </row>
    <row r="14" spans="2:22" ht="30" customHeight="1" thickTop="1" thickBot="1" x14ac:dyDescent="0.25">
      <c r="B14" s="54"/>
      <c r="C14" s="57"/>
      <c r="D14" s="57"/>
      <c r="E14" s="57"/>
      <c r="F14" s="57"/>
      <c r="G14" s="57"/>
      <c r="H14" s="57"/>
      <c r="I14" s="57"/>
      <c r="J14" s="57"/>
      <c r="K14" s="57"/>
      <c r="L14" s="57"/>
      <c r="M14" s="57"/>
      <c r="N14" s="57"/>
      <c r="O14" s="155" t="s">
        <v>394</v>
      </c>
      <c r="P14" s="155"/>
      <c r="Q14" s="155"/>
      <c r="R14" s="155"/>
      <c r="S14" s="155"/>
      <c r="T14" s="155"/>
      <c r="U14" s="57"/>
      <c r="V14" s="55"/>
    </row>
    <row r="15" spans="2:22" ht="65.099999999999994" customHeight="1" thickTop="1" thickBot="1" x14ac:dyDescent="0.25">
      <c r="B15" s="54"/>
      <c r="C15" s="80" t="s">
        <v>413</v>
      </c>
      <c r="D15" s="80" t="s">
        <v>485</v>
      </c>
      <c r="E15" s="80" t="s">
        <v>486</v>
      </c>
      <c r="F15" s="80" t="s">
        <v>487</v>
      </c>
      <c r="G15" s="80" t="s">
        <v>388</v>
      </c>
      <c r="H15" s="80" t="s">
        <v>389</v>
      </c>
      <c r="I15" s="80" t="s">
        <v>390</v>
      </c>
      <c r="J15" s="80" t="s">
        <v>391</v>
      </c>
      <c r="K15" s="80" t="s">
        <v>392</v>
      </c>
      <c r="L15" s="80" t="s">
        <v>393</v>
      </c>
      <c r="M15" s="80" t="s">
        <v>412</v>
      </c>
      <c r="N15" s="80" t="s">
        <v>407</v>
      </c>
      <c r="O15" s="49" t="s">
        <v>233</v>
      </c>
      <c r="P15" s="49" t="s">
        <v>234</v>
      </c>
      <c r="Q15" s="49" t="s">
        <v>414</v>
      </c>
      <c r="R15" s="49" t="s">
        <v>415</v>
      </c>
      <c r="S15" s="49" t="s">
        <v>416</v>
      </c>
      <c r="T15" s="48" t="s">
        <v>395</v>
      </c>
      <c r="U15" s="80" t="s">
        <v>422</v>
      </c>
      <c r="V15" s="55"/>
    </row>
    <row r="16" spans="2:22" ht="318" customHeight="1" thickTop="1" thickBot="1" x14ac:dyDescent="0.25">
      <c r="B16" s="54"/>
      <c r="C16" s="46" t="s">
        <v>207</v>
      </c>
      <c r="D16" s="122" t="s">
        <v>648</v>
      </c>
      <c r="E16" s="121" t="s">
        <v>505</v>
      </c>
      <c r="F16" s="121" t="s">
        <v>502</v>
      </c>
      <c r="G16" s="47" t="s">
        <v>224</v>
      </c>
      <c r="H16" s="47" t="s">
        <v>12</v>
      </c>
      <c r="I16" s="47" t="s">
        <v>59</v>
      </c>
      <c r="J16" s="47" t="s">
        <v>201</v>
      </c>
      <c r="K16" s="47" t="s">
        <v>19</v>
      </c>
      <c r="L16" s="47" t="s">
        <v>60</v>
      </c>
      <c r="M16" s="47" t="s">
        <v>417</v>
      </c>
      <c r="N16" s="47" t="s">
        <v>481</v>
      </c>
      <c r="O16" s="47" t="s">
        <v>380</v>
      </c>
      <c r="P16" s="47" t="s">
        <v>380</v>
      </c>
      <c r="Q16" s="47" t="s">
        <v>380</v>
      </c>
      <c r="R16" s="47" t="s">
        <v>380</v>
      </c>
      <c r="S16" s="47" t="s">
        <v>380</v>
      </c>
      <c r="T16" s="47" t="s">
        <v>221</v>
      </c>
      <c r="U16" s="47"/>
      <c r="V16" s="55"/>
    </row>
    <row r="17" spans="2:22" ht="181.5" thickTop="1" thickBot="1" x14ac:dyDescent="0.25">
      <c r="B17" s="54"/>
      <c r="C17" s="42" t="s">
        <v>205</v>
      </c>
      <c r="D17" s="124" t="s">
        <v>649</v>
      </c>
      <c r="E17" s="123" t="s">
        <v>651</v>
      </c>
      <c r="F17" s="123" t="s">
        <v>496</v>
      </c>
      <c r="G17" s="43" t="s">
        <v>203</v>
      </c>
      <c r="H17" s="43" t="s">
        <v>15</v>
      </c>
      <c r="I17" s="44" t="s">
        <v>65</v>
      </c>
      <c r="J17" s="43" t="s">
        <v>641</v>
      </c>
      <c r="K17" s="43" t="s">
        <v>19</v>
      </c>
      <c r="L17" s="43" t="s">
        <v>171</v>
      </c>
      <c r="M17" s="43" t="s">
        <v>418</v>
      </c>
      <c r="N17" s="43" t="s">
        <v>30</v>
      </c>
      <c r="O17" s="43" t="s">
        <v>380</v>
      </c>
      <c r="P17" s="43" t="s">
        <v>380</v>
      </c>
      <c r="Q17" s="43" t="s">
        <v>380</v>
      </c>
      <c r="R17" s="43" t="s">
        <v>380</v>
      </c>
      <c r="S17" s="43" t="s">
        <v>380</v>
      </c>
      <c r="T17" s="43" t="s">
        <v>204</v>
      </c>
      <c r="U17" s="43"/>
      <c r="V17" s="55"/>
    </row>
    <row r="18" spans="2:22" ht="409.5" customHeight="1" thickTop="1" thickBot="1" x14ac:dyDescent="0.25">
      <c r="B18" s="54"/>
      <c r="C18" s="42" t="s">
        <v>206</v>
      </c>
      <c r="D18" s="124" t="s">
        <v>650</v>
      </c>
      <c r="E18" s="123" t="s">
        <v>652</v>
      </c>
      <c r="F18" s="123" t="s">
        <v>506</v>
      </c>
      <c r="G18" s="43" t="s">
        <v>202</v>
      </c>
      <c r="H18" s="43" t="s">
        <v>15</v>
      </c>
      <c r="I18" s="44" t="s">
        <v>65</v>
      </c>
      <c r="J18" s="120">
        <v>1</v>
      </c>
      <c r="K18" s="43" t="s">
        <v>19</v>
      </c>
      <c r="L18" s="43" t="s">
        <v>60</v>
      </c>
      <c r="M18" s="45" t="s">
        <v>645</v>
      </c>
      <c r="N18" s="43" t="s">
        <v>429</v>
      </c>
      <c r="O18" s="43" t="s">
        <v>222</v>
      </c>
      <c r="P18" s="43" t="s">
        <v>238</v>
      </c>
      <c r="Q18" s="43" t="s">
        <v>419</v>
      </c>
      <c r="R18" s="43" t="s">
        <v>420</v>
      </c>
      <c r="S18" s="43" t="s">
        <v>421</v>
      </c>
      <c r="T18" s="43" t="s">
        <v>442</v>
      </c>
      <c r="U18" s="43" t="s">
        <v>646</v>
      </c>
      <c r="V18" s="55"/>
    </row>
    <row r="19" spans="2:22" ht="18.75" thickTop="1" x14ac:dyDescent="0.25">
      <c r="B19" s="54"/>
      <c r="C19" s="58" t="s">
        <v>223</v>
      </c>
      <c r="D19" s="58"/>
      <c r="E19" s="58"/>
      <c r="F19" s="58"/>
      <c r="G19" s="59"/>
      <c r="H19" s="22"/>
      <c r="I19" s="60"/>
      <c r="J19" s="60"/>
      <c r="K19" s="59"/>
      <c r="L19" s="59"/>
      <c r="M19" s="59"/>
      <c r="N19" s="59"/>
      <c r="O19" s="59"/>
      <c r="P19" s="59"/>
      <c r="Q19" s="59"/>
      <c r="R19" s="59"/>
      <c r="S19" s="61"/>
      <c r="T19" s="22"/>
      <c r="U19" s="22"/>
      <c r="V19" s="55"/>
    </row>
    <row r="20" spans="2:22" ht="15.75" thickBot="1" x14ac:dyDescent="0.25">
      <c r="B20" s="62"/>
      <c r="C20" s="63"/>
      <c r="D20" s="63"/>
      <c r="E20" s="63"/>
      <c r="F20" s="63"/>
      <c r="G20" s="64"/>
      <c r="H20" s="64"/>
      <c r="I20" s="63"/>
      <c r="J20" s="63"/>
      <c r="K20" s="63"/>
      <c r="L20" s="63"/>
      <c r="M20" s="63"/>
      <c r="N20" s="63"/>
      <c r="O20" s="63"/>
      <c r="P20" s="63"/>
      <c r="Q20" s="63"/>
      <c r="R20" s="63"/>
      <c r="S20" s="63"/>
      <c r="T20" s="63"/>
      <c r="U20" s="63"/>
      <c r="V20" s="65"/>
    </row>
    <row r="21" spans="2:22" ht="15.75" thickTop="1" x14ac:dyDescent="0.2"/>
    <row r="23" spans="2:22" ht="19.5" hidden="1" thickTop="1" thickBot="1" x14ac:dyDescent="0.3">
      <c r="G23" s="154" t="s">
        <v>331</v>
      </c>
      <c r="H23" s="154"/>
      <c r="I23" s="154"/>
      <c r="J23" s="154"/>
      <c r="K23" s="154"/>
    </row>
    <row r="24" spans="2:22" ht="19.5" hidden="1" thickTop="1" thickBot="1" x14ac:dyDescent="0.3">
      <c r="G24" s="33" t="s">
        <v>322</v>
      </c>
      <c r="H24" s="34">
        <v>2023</v>
      </c>
      <c r="I24" s="33">
        <v>2024</v>
      </c>
      <c r="J24" s="33">
        <v>2025</v>
      </c>
      <c r="K24" s="33">
        <v>2026</v>
      </c>
    </row>
    <row r="25" spans="2:22" ht="55.5" hidden="1" thickTop="1" thickBot="1" x14ac:dyDescent="0.25">
      <c r="G25" s="35" t="s">
        <v>323</v>
      </c>
      <c r="H25" s="36">
        <v>1</v>
      </c>
      <c r="I25" s="36">
        <v>1</v>
      </c>
      <c r="J25" s="36">
        <v>1</v>
      </c>
      <c r="K25" s="36">
        <v>1</v>
      </c>
    </row>
    <row r="26" spans="2:22" ht="37.5" hidden="1" thickTop="1" thickBot="1" x14ac:dyDescent="0.25">
      <c r="G26" s="35" t="s">
        <v>324</v>
      </c>
      <c r="H26" s="36">
        <v>1</v>
      </c>
      <c r="I26" s="36">
        <v>1</v>
      </c>
      <c r="J26" s="36">
        <v>1</v>
      </c>
      <c r="K26" s="36">
        <v>1</v>
      </c>
    </row>
    <row r="27" spans="2:22" ht="73.5" hidden="1" thickTop="1" thickBot="1" x14ac:dyDescent="0.25">
      <c r="G27" s="35" t="s">
        <v>325</v>
      </c>
      <c r="H27" s="37" t="s">
        <v>328</v>
      </c>
      <c r="I27" s="37" t="s">
        <v>329</v>
      </c>
      <c r="J27" s="38" t="s">
        <v>330</v>
      </c>
      <c r="K27" s="38" t="s">
        <v>330</v>
      </c>
    </row>
    <row r="28" spans="2:22" ht="37.5" hidden="1" thickTop="1" thickBot="1" x14ac:dyDescent="0.25">
      <c r="G28" s="35" t="s">
        <v>326</v>
      </c>
      <c r="H28" s="38">
        <v>0</v>
      </c>
      <c r="I28" s="38">
        <v>0</v>
      </c>
      <c r="J28" s="38">
        <v>1</v>
      </c>
      <c r="K28" s="38">
        <v>1</v>
      </c>
    </row>
    <row r="29" spans="2:22" ht="37.5" hidden="1" thickTop="1" thickBot="1" x14ac:dyDescent="0.25">
      <c r="G29" s="35" t="s">
        <v>239</v>
      </c>
      <c r="H29" s="36">
        <v>1</v>
      </c>
      <c r="I29" s="36">
        <v>1</v>
      </c>
      <c r="J29" s="36">
        <v>1</v>
      </c>
      <c r="K29" s="36">
        <v>1</v>
      </c>
    </row>
    <row r="30" spans="2:22" ht="55.5" hidden="1" thickTop="1" thickBot="1" x14ac:dyDescent="0.25">
      <c r="G30" s="35" t="s">
        <v>327</v>
      </c>
      <c r="H30" s="36">
        <f>+B25</f>
        <v>0</v>
      </c>
      <c r="I30" s="36">
        <f>+C25</f>
        <v>0</v>
      </c>
      <c r="J30" s="36" t="e">
        <f>+#REF!</f>
        <v>#REF!</v>
      </c>
      <c r="K30" s="36">
        <v>1</v>
      </c>
    </row>
    <row r="31" spans="2:22" ht="19.5" hidden="1" thickTop="1" thickBot="1" x14ac:dyDescent="0.25">
      <c r="G31" s="39" t="s">
        <v>0</v>
      </c>
      <c r="H31" s="40">
        <v>0.96</v>
      </c>
      <c r="I31" s="40">
        <v>0.96</v>
      </c>
      <c r="J31" s="40">
        <v>0.98</v>
      </c>
      <c r="K31" s="40">
        <v>1</v>
      </c>
    </row>
    <row r="36" ht="39" customHeight="1" x14ac:dyDescent="0.2"/>
    <row r="37" ht="38.25" customHeight="1" x14ac:dyDescent="0.2"/>
  </sheetData>
  <sheetProtection formatCells="0" formatColumns="0" formatRows="0" insertColumns="0" insertRows="0" insertHyperlinks="0" deleteColumns="0" deleteRows="0" sort="0" autoFilter="0" pivotTables="0"/>
  <autoFilter ref="C15:U15"/>
  <mergeCells count="14">
    <mergeCell ref="G23:K23"/>
    <mergeCell ref="B2:H3"/>
    <mergeCell ref="B4:H6"/>
    <mergeCell ref="O14:T14"/>
    <mergeCell ref="C12:U12"/>
    <mergeCell ref="C9:U10"/>
    <mergeCell ref="I6:P6"/>
    <mergeCell ref="Q4:V4"/>
    <mergeCell ref="Q5:V5"/>
    <mergeCell ref="Q6:V6"/>
    <mergeCell ref="I2:P3"/>
    <mergeCell ref="Q2:V3"/>
    <mergeCell ref="I4:P4"/>
    <mergeCell ref="I5:P5"/>
  </mergeCells>
  <dataValidations count="1">
    <dataValidation type="list" allowBlank="1" showInputMessage="1" showErrorMessage="1" sqref="K16:K18 H16:H17"/>
  </dataValidation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Desplegables'!$B$3:$B$7</xm:f>
          </x14:formula1>
          <xm:sqref>H18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13476E"/>
    <pageSetUpPr fitToPage="1"/>
  </sheetPr>
  <dimension ref="B1:Z88"/>
  <sheetViews>
    <sheetView showGridLines="0" zoomScale="70" zoomScaleNormal="70" workbookViewId="0">
      <selection activeCell="I19" sqref="I19:I78"/>
    </sheetView>
  </sheetViews>
  <sheetFormatPr baseColWidth="10" defaultColWidth="11.42578125" defaultRowHeight="15" x14ac:dyDescent="0.2"/>
  <cols>
    <col min="1" max="1" width="1.7109375" style="23" customWidth="1"/>
    <col min="2" max="2" width="2.140625" style="23" customWidth="1"/>
    <col min="3" max="3" width="17.85546875" style="23" customWidth="1"/>
    <col min="4" max="4" width="19.42578125" style="23" customWidth="1"/>
    <col min="5" max="5" width="21.140625" style="23" customWidth="1"/>
    <col min="6" max="6" width="17.140625" style="23" customWidth="1"/>
    <col min="7" max="7" width="15.42578125" style="23" customWidth="1"/>
    <col min="8" max="8" width="15.85546875" style="23" customWidth="1"/>
    <col min="9" max="9" width="23.7109375" style="41" customWidth="1"/>
    <col min="10" max="10" width="19.85546875" style="41" customWidth="1"/>
    <col min="11" max="11" width="15.5703125" style="23" customWidth="1"/>
    <col min="12" max="12" width="12.7109375" style="23" customWidth="1"/>
    <col min="13" max="13" width="17.85546875" style="23" customWidth="1"/>
    <col min="14" max="14" width="15.140625" style="23" customWidth="1"/>
    <col min="15" max="15" width="20.28515625" style="23" customWidth="1"/>
    <col min="16" max="17" width="34.7109375" style="23" customWidth="1"/>
    <col min="18" max="18" width="48.5703125" style="23" customWidth="1"/>
    <col min="19" max="19" width="27" style="23" customWidth="1"/>
    <col min="20" max="20" width="2.140625" style="23" customWidth="1"/>
    <col min="21" max="25" width="11.42578125" style="23"/>
    <col min="26" max="26" width="20.7109375" style="24" bestFit="1" customWidth="1"/>
    <col min="27" max="16384" width="11.42578125" style="23"/>
  </cols>
  <sheetData>
    <row r="1" spans="2:24" ht="15.75" thickBot="1" x14ac:dyDescent="0.25"/>
    <row r="2" spans="2:24" ht="17.25" customHeight="1" thickTop="1" thickBot="1" x14ac:dyDescent="0.25">
      <c r="B2" s="143" t="s">
        <v>5</v>
      </c>
      <c r="C2" s="143"/>
      <c r="D2" s="143"/>
      <c r="E2" s="143"/>
      <c r="F2" s="143"/>
      <c r="G2" s="143"/>
      <c r="H2" s="143"/>
      <c r="I2" s="143"/>
      <c r="J2" s="158" t="s">
        <v>16</v>
      </c>
      <c r="K2" s="159"/>
      <c r="L2" s="159"/>
      <c r="M2" s="159"/>
      <c r="N2" s="159"/>
      <c r="O2" s="159"/>
      <c r="P2" s="160"/>
      <c r="Q2" s="158" t="s">
        <v>17</v>
      </c>
      <c r="R2" s="159"/>
      <c r="S2" s="159"/>
      <c r="T2" s="160"/>
      <c r="U2" s="24"/>
      <c r="V2" s="24"/>
      <c r="W2" s="24"/>
      <c r="X2" s="24"/>
    </row>
    <row r="3" spans="2:24" ht="17.25" customHeight="1" thickTop="1" thickBot="1" x14ac:dyDescent="0.25">
      <c r="B3" s="143"/>
      <c r="C3" s="143"/>
      <c r="D3" s="143"/>
      <c r="E3" s="143"/>
      <c r="F3" s="143"/>
      <c r="G3" s="143"/>
      <c r="H3" s="143"/>
      <c r="I3" s="143"/>
      <c r="J3" s="161"/>
      <c r="K3" s="162"/>
      <c r="L3" s="162"/>
      <c r="M3" s="162"/>
      <c r="N3" s="162"/>
      <c r="O3" s="162"/>
      <c r="P3" s="163"/>
      <c r="Q3" s="161"/>
      <c r="R3" s="162"/>
      <c r="S3" s="162"/>
      <c r="T3" s="163"/>
      <c r="U3" s="24"/>
      <c r="V3" s="24"/>
      <c r="W3" s="24"/>
      <c r="X3" s="24"/>
    </row>
    <row r="4" spans="2:24" ht="24" customHeight="1" thickTop="1" thickBot="1" x14ac:dyDescent="0.25">
      <c r="B4" s="144"/>
      <c r="C4" s="144"/>
      <c r="D4" s="144"/>
      <c r="E4" s="144"/>
      <c r="F4" s="144"/>
      <c r="G4" s="144"/>
      <c r="H4" s="144"/>
      <c r="I4" s="144"/>
      <c r="J4" s="164" t="s">
        <v>6</v>
      </c>
      <c r="K4" s="165"/>
      <c r="L4" s="165"/>
      <c r="M4" s="165"/>
      <c r="N4" s="165"/>
      <c r="O4" s="165"/>
      <c r="P4" s="166"/>
      <c r="Q4" s="167" t="s">
        <v>68</v>
      </c>
      <c r="R4" s="168"/>
      <c r="S4" s="168"/>
      <c r="T4" s="169"/>
      <c r="U4" s="24"/>
      <c r="V4" s="24"/>
      <c r="W4" s="24"/>
      <c r="X4" s="24"/>
    </row>
    <row r="5" spans="2:24" ht="24" customHeight="1" thickTop="1" thickBot="1" x14ac:dyDescent="0.25">
      <c r="B5" s="144"/>
      <c r="C5" s="144"/>
      <c r="D5" s="144"/>
      <c r="E5" s="144"/>
      <c r="F5" s="144"/>
      <c r="G5" s="144"/>
      <c r="H5" s="144"/>
      <c r="I5" s="144"/>
      <c r="J5" s="164" t="s">
        <v>7</v>
      </c>
      <c r="K5" s="165"/>
      <c r="L5" s="165"/>
      <c r="M5" s="165"/>
      <c r="N5" s="165"/>
      <c r="O5" s="165"/>
      <c r="P5" s="166"/>
      <c r="Q5" s="164" t="s">
        <v>441</v>
      </c>
      <c r="R5" s="165"/>
      <c r="S5" s="165"/>
      <c r="T5" s="166"/>
      <c r="U5" s="24"/>
      <c r="V5" s="24"/>
      <c r="W5" s="24"/>
      <c r="X5" s="24"/>
    </row>
    <row r="6" spans="2:24" ht="24" customHeight="1" thickTop="1" thickBot="1" x14ac:dyDescent="0.25">
      <c r="B6" s="144"/>
      <c r="C6" s="144"/>
      <c r="D6" s="144"/>
      <c r="E6" s="144"/>
      <c r="F6" s="144"/>
      <c r="G6" s="144"/>
      <c r="H6" s="144"/>
      <c r="I6" s="144"/>
      <c r="J6" s="164" t="s">
        <v>8</v>
      </c>
      <c r="K6" s="165"/>
      <c r="L6" s="165"/>
      <c r="M6" s="165"/>
      <c r="N6" s="165"/>
      <c r="O6" s="165"/>
      <c r="P6" s="166"/>
      <c r="Q6" s="164" t="s">
        <v>515</v>
      </c>
      <c r="R6" s="165"/>
      <c r="S6" s="165"/>
      <c r="T6" s="166"/>
      <c r="U6" s="24"/>
      <c r="V6" s="24"/>
      <c r="W6" s="24"/>
      <c r="X6" s="24"/>
    </row>
    <row r="7" spans="2:24" ht="16.5" thickTop="1" thickBot="1" x14ac:dyDescent="0.25"/>
    <row r="8" spans="2:24" ht="12" customHeight="1" thickTop="1" x14ac:dyDescent="0.2">
      <c r="B8" s="66"/>
      <c r="C8" s="67"/>
      <c r="D8" s="67"/>
      <c r="E8" s="67"/>
      <c r="F8" s="67"/>
      <c r="G8" s="67"/>
      <c r="H8" s="67"/>
      <c r="I8" s="68"/>
      <c r="J8" s="68"/>
      <c r="K8" s="67"/>
      <c r="L8" s="67"/>
      <c r="M8" s="67"/>
      <c r="N8" s="67"/>
      <c r="O8" s="67"/>
      <c r="P8" s="67"/>
      <c r="Q8" s="67"/>
      <c r="R8" s="67"/>
      <c r="S8" s="67"/>
      <c r="T8" s="69"/>
    </row>
    <row r="9" spans="2:24" ht="15" customHeight="1" x14ac:dyDescent="0.2">
      <c r="B9" s="70"/>
      <c r="C9" s="147" t="s">
        <v>4</v>
      </c>
      <c r="D9" s="147"/>
      <c r="E9" s="147"/>
      <c r="F9" s="147"/>
      <c r="G9" s="147"/>
      <c r="H9" s="147"/>
      <c r="I9" s="147"/>
      <c r="J9" s="147"/>
      <c r="K9" s="147"/>
      <c r="L9" s="147"/>
      <c r="M9" s="147"/>
      <c r="N9" s="147"/>
      <c r="O9" s="147"/>
      <c r="P9" s="147"/>
      <c r="Q9" s="147"/>
      <c r="R9" s="147"/>
      <c r="S9" s="147"/>
      <c r="T9" s="71"/>
    </row>
    <row r="10" spans="2:24" ht="15.75" customHeight="1" x14ac:dyDescent="0.2">
      <c r="B10" s="70"/>
      <c r="C10" s="147"/>
      <c r="D10" s="147"/>
      <c r="E10" s="147"/>
      <c r="F10" s="147"/>
      <c r="G10" s="147"/>
      <c r="H10" s="147"/>
      <c r="I10" s="147"/>
      <c r="J10" s="147"/>
      <c r="K10" s="147"/>
      <c r="L10" s="147"/>
      <c r="M10" s="147"/>
      <c r="N10" s="147"/>
      <c r="O10" s="147"/>
      <c r="P10" s="147"/>
      <c r="Q10" s="147"/>
      <c r="R10" s="147"/>
      <c r="S10" s="147"/>
      <c r="T10" s="71"/>
    </row>
    <row r="11" spans="2:24" ht="15.75" customHeight="1" x14ac:dyDescent="0.3">
      <c r="B11" s="70"/>
      <c r="C11" s="72"/>
      <c r="D11" s="72"/>
      <c r="E11" s="72"/>
      <c r="F11" s="72"/>
      <c r="G11" s="72"/>
      <c r="H11" s="72"/>
      <c r="I11" s="72"/>
      <c r="J11" s="72"/>
      <c r="K11" s="72"/>
      <c r="L11" s="72"/>
      <c r="M11" s="72"/>
      <c r="N11" s="72"/>
      <c r="O11" s="72"/>
      <c r="P11" s="72"/>
      <c r="Q11" s="72"/>
      <c r="R11" s="72"/>
      <c r="S11" s="72"/>
      <c r="T11" s="71"/>
    </row>
    <row r="12" spans="2:24" ht="38.25" customHeight="1" x14ac:dyDescent="0.2">
      <c r="B12" s="70"/>
      <c r="C12" s="156" t="s">
        <v>170</v>
      </c>
      <c r="D12" s="156"/>
      <c r="E12" s="156"/>
      <c r="F12" s="156"/>
      <c r="G12" s="156"/>
      <c r="H12" s="156"/>
      <c r="I12" s="156"/>
      <c r="J12" s="156"/>
      <c r="K12" s="156"/>
      <c r="L12" s="156"/>
      <c r="M12" s="156"/>
      <c r="N12" s="156"/>
      <c r="O12" s="156"/>
      <c r="P12" s="156"/>
      <c r="Q12" s="156"/>
      <c r="R12" s="156"/>
      <c r="S12" s="156"/>
      <c r="T12" s="71"/>
    </row>
    <row r="13" spans="2:24" ht="20.25" thickBot="1" x14ac:dyDescent="0.25">
      <c r="B13" s="70"/>
      <c r="C13" s="57"/>
      <c r="D13" s="57"/>
      <c r="E13" s="57"/>
      <c r="F13" s="57"/>
      <c r="G13" s="57"/>
      <c r="H13" s="57"/>
      <c r="I13" s="57"/>
      <c r="J13" s="57"/>
      <c r="K13" s="57"/>
      <c r="L13" s="57"/>
      <c r="M13" s="57"/>
      <c r="N13" s="57"/>
      <c r="O13" s="57"/>
      <c r="P13" s="57"/>
      <c r="Q13" s="57"/>
      <c r="R13" s="57"/>
      <c r="S13" s="57"/>
      <c r="T13" s="71"/>
    </row>
    <row r="14" spans="2:24" ht="200.1" hidden="1" customHeight="1" x14ac:dyDescent="0.2">
      <c r="B14" s="70"/>
      <c r="C14" s="57"/>
      <c r="D14" s="57"/>
      <c r="E14" s="57"/>
      <c r="F14" s="57"/>
      <c r="G14" s="57"/>
      <c r="H14" s="57"/>
      <c r="I14" s="57"/>
      <c r="J14" s="57"/>
      <c r="K14" s="57"/>
      <c r="L14" s="57"/>
      <c r="M14" s="57"/>
      <c r="N14" s="57"/>
      <c r="O14" s="57"/>
      <c r="P14" s="57"/>
      <c r="Q14" s="57"/>
      <c r="R14" s="57"/>
      <c r="S14" s="57"/>
      <c r="T14" s="71"/>
    </row>
    <row r="15" spans="2:24" ht="200.1" hidden="1" customHeight="1" x14ac:dyDescent="0.2">
      <c r="B15" s="70"/>
      <c r="C15" s="57"/>
      <c r="D15" s="57"/>
      <c r="E15" s="57"/>
      <c r="F15" s="57"/>
      <c r="G15" s="57"/>
      <c r="H15" s="57"/>
      <c r="I15" s="57"/>
      <c r="J15" s="57"/>
      <c r="K15" s="57"/>
      <c r="L15" s="57"/>
      <c r="M15" s="57"/>
      <c r="N15" s="57"/>
      <c r="O15" s="57"/>
      <c r="P15" s="57"/>
      <c r="Q15" s="57"/>
      <c r="R15" s="57"/>
      <c r="S15" s="57"/>
      <c r="T15" s="71"/>
    </row>
    <row r="16" spans="2:24" ht="200.1" hidden="1" customHeight="1" thickBot="1" x14ac:dyDescent="0.25">
      <c r="B16" s="70"/>
      <c r="C16" s="57"/>
      <c r="D16" s="57"/>
      <c r="E16" s="57"/>
      <c r="F16" s="57"/>
      <c r="G16" s="57"/>
      <c r="H16" s="57"/>
      <c r="I16" s="57"/>
      <c r="J16" s="57"/>
      <c r="K16" s="57"/>
      <c r="L16" s="57"/>
      <c r="M16" s="57"/>
      <c r="N16" s="57"/>
      <c r="O16" s="57"/>
      <c r="P16" s="57"/>
      <c r="Q16" s="57"/>
      <c r="R16" s="57"/>
      <c r="S16" s="57"/>
      <c r="T16" s="71"/>
    </row>
    <row r="17" spans="2:20" ht="30" customHeight="1" thickTop="1" thickBot="1" x14ac:dyDescent="0.25">
      <c r="B17" s="70"/>
      <c r="C17" s="57"/>
      <c r="D17" s="57"/>
      <c r="E17" s="57"/>
      <c r="F17" s="57"/>
      <c r="G17" s="57"/>
      <c r="H17" s="57"/>
      <c r="I17" s="57"/>
      <c r="J17" s="57"/>
      <c r="K17" s="57"/>
      <c r="L17" s="57"/>
      <c r="M17" s="57"/>
      <c r="N17" s="57"/>
      <c r="O17" s="57"/>
      <c r="P17" s="157" t="s">
        <v>394</v>
      </c>
      <c r="Q17" s="157"/>
      <c r="R17" s="157"/>
      <c r="S17" s="57"/>
      <c r="T17" s="71"/>
    </row>
    <row r="18" spans="2:20" ht="65.099999999999994" customHeight="1" thickTop="1" thickBot="1" x14ac:dyDescent="0.25">
      <c r="B18" s="70"/>
      <c r="C18" s="80" t="s">
        <v>385</v>
      </c>
      <c r="D18" s="80" t="s">
        <v>485</v>
      </c>
      <c r="E18" s="80" t="s">
        <v>486</v>
      </c>
      <c r="F18" s="80" t="s">
        <v>487</v>
      </c>
      <c r="G18" s="80" t="s">
        <v>386</v>
      </c>
      <c r="H18" s="80" t="s">
        <v>387</v>
      </c>
      <c r="I18" s="80" t="s">
        <v>388</v>
      </c>
      <c r="J18" s="80" t="s">
        <v>389</v>
      </c>
      <c r="K18" s="80" t="s">
        <v>390</v>
      </c>
      <c r="L18" s="80" t="s">
        <v>391</v>
      </c>
      <c r="M18" s="80" t="s">
        <v>392</v>
      </c>
      <c r="N18" s="80" t="s">
        <v>393</v>
      </c>
      <c r="O18" s="80" t="s">
        <v>407</v>
      </c>
      <c r="P18" s="83" t="s">
        <v>2</v>
      </c>
      <c r="Q18" s="83" t="s">
        <v>10</v>
      </c>
      <c r="R18" s="84" t="s">
        <v>9</v>
      </c>
      <c r="S18" s="80" t="s">
        <v>422</v>
      </c>
      <c r="T18" s="71"/>
    </row>
    <row r="19" spans="2:20" ht="187.5" customHeight="1" thickTop="1" thickBot="1" x14ac:dyDescent="0.25">
      <c r="B19" s="70"/>
      <c r="C19" s="43" t="s">
        <v>248</v>
      </c>
      <c r="D19" s="45" t="s">
        <v>653</v>
      </c>
      <c r="E19" s="43" t="s">
        <v>489</v>
      </c>
      <c r="F19" s="123" t="s">
        <v>490</v>
      </c>
      <c r="G19" s="123" t="s">
        <v>291</v>
      </c>
      <c r="H19" s="123"/>
      <c r="I19" s="123" t="s">
        <v>270</v>
      </c>
      <c r="J19" s="123" t="s">
        <v>1</v>
      </c>
      <c r="K19" s="126" t="s">
        <v>66</v>
      </c>
      <c r="L19" s="123" t="s">
        <v>271</v>
      </c>
      <c r="M19" s="123" t="s">
        <v>19</v>
      </c>
      <c r="N19" s="123" t="s">
        <v>60</v>
      </c>
      <c r="O19" s="123" t="s">
        <v>36</v>
      </c>
      <c r="P19" s="123" t="s">
        <v>368</v>
      </c>
      <c r="Q19" s="123" t="s">
        <v>369</v>
      </c>
      <c r="R19" s="123" t="s">
        <v>367</v>
      </c>
      <c r="S19" s="43"/>
      <c r="T19" s="71"/>
    </row>
    <row r="20" spans="2:20" ht="159.94999999999999" customHeight="1" thickTop="1" thickBot="1" x14ac:dyDescent="0.25">
      <c r="B20" s="70"/>
      <c r="C20" s="43" t="s">
        <v>248</v>
      </c>
      <c r="D20" s="45" t="s">
        <v>653</v>
      </c>
      <c r="E20" s="43" t="s">
        <v>489</v>
      </c>
      <c r="F20" s="123" t="s">
        <v>490</v>
      </c>
      <c r="G20" s="123" t="s">
        <v>291</v>
      </c>
      <c r="H20" s="123"/>
      <c r="I20" s="123" t="s">
        <v>354</v>
      </c>
      <c r="J20" s="123" t="s">
        <v>1</v>
      </c>
      <c r="K20" s="123" t="s">
        <v>66</v>
      </c>
      <c r="L20" s="123" t="s">
        <v>316</v>
      </c>
      <c r="M20" s="123" t="s">
        <v>19</v>
      </c>
      <c r="N20" s="123" t="s">
        <v>60</v>
      </c>
      <c r="O20" s="123" t="s">
        <v>33</v>
      </c>
      <c r="P20" s="123" t="s">
        <v>357</v>
      </c>
      <c r="Q20" s="123" t="s">
        <v>356</v>
      </c>
      <c r="R20" s="123" t="s">
        <v>355</v>
      </c>
      <c r="S20" s="43"/>
      <c r="T20" s="71"/>
    </row>
    <row r="21" spans="2:20" ht="159.94999999999999" customHeight="1" thickTop="1" thickBot="1" x14ac:dyDescent="0.25">
      <c r="B21" s="70"/>
      <c r="C21" s="43" t="s">
        <v>248</v>
      </c>
      <c r="D21" s="45" t="s">
        <v>653</v>
      </c>
      <c r="E21" s="43" t="s">
        <v>489</v>
      </c>
      <c r="F21" s="123" t="s">
        <v>490</v>
      </c>
      <c r="G21" s="123" t="s">
        <v>291</v>
      </c>
      <c r="H21" s="123"/>
      <c r="I21" s="123" t="s">
        <v>345</v>
      </c>
      <c r="J21" s="123" t="s">
        <v>14</v>
      </c>
      <c r="K21" s="123" t="s">
        <v>67</v>
      </c>
      <c r="L21" s="123" t="s">
        <v>316</v>
      </c>
      <c r="M21" s="123" t="s">
        <v>19</v>
      </c>
      <c r="N21" s="123" t="s">
        <v>60</v>
      </c>
      <c r="O21" s="123" t="s">
        <v>33</v>
      </c>
      <c r="P21" s="123" t="s">
        <v>358</v>
      </c>
      <c r="Q21" s="123" t="s">
        <v>356</v>
      </c>
      <c r="R21" s="123" t="s">
        <v>359</v>
      </c>
      <c r="S21" s="43"/>
      <c r="T21" s="71"/>
    </row>
    <row r="22" spans="2:20" ht="159.94999999999999" customHeight="1" thickTop="1" thickBot="1" x14ac:dyDescent="0.25">
      <c r="B22" s="70"/>
      <c r="C22" s="43" t="s">
        <v>248</v>
      </c>
      <c r="D22" s="45" t="s">
        <v>653</v>
      </c>
      <c r="E22" s="43" t="s">
        <v>489</v>
      </c>
      <c r="F22" s="123" t="s">
        <v>490</v>
      </c>
      <c r="G22" s="123" t="s">
        <v>291</v>
      </c>
      <c r="H22" s="123"/>
      <c r="I22" s="123" t="s">
        <v>257</v>
      </c>
      <c r="J22" s="123" t="s">
        <v>15</v>
      </c>
      <c r="K22" s="126" t="s">
        <v>237</v>
      </c>
      <c r="L22" s="123" t="s">
        <v>258</v>
      </c>
      <c r="M22" s="123" t="s">
        <v>19</v>
      </c>
      <c r="N22" s="123" t="s">
        <v>60</v>
      </c>
      <c r="O22" s="123" t="s">
        <v>35</v>
      </c>
      <c r="P22" s="123" t="s">
        <v>380</v>
      </c>
      <c r="Q22" s="123" t="s">
        <v>380</v>
      </c>
      <c r="R22" s="123" t="s">
        <v>259</v>
      </c>
      <c r="S22" s="43"/>
      <c r="T22" s="71"/>
    </row>
    <row r="23" spans="2:20" ht="159.94999999999999" customHeight="1" thickTop="1" thickBot="1" x14ac:dyDescent="0.25">
      <c r="B23" s="70"/>
      <c r="C23" s="43" t="s">
        <v>248</v>
      </c>
      <c r="D23" s="45" t="s">
        <v>653</v>
      </c>
      <c r="E23" s="43" t="s">
        <v>489</v>
      </c>
      <c r="F23" s="123" t="s">
        <v>490</v>
      </c>
      <c r="G23" s="123" t="s">
        <v>291</v>
      </c>
      <c r="H23" s="123"/>
      <c r="I23" s="123" t="s">
        <v>720</v>
      </c>
      <c r="J23" s="123" t="s">
        <v>15</v>
      </c>
      <c r="K23" s="126" t="s">
        <v>237</v>
      </c>
      <c r="L23" s="123" t="s">
        <v>260</v>
      </c>
      <c r="M23" s="123" t="s">
        <v>19</v>
      </c>
      <c r="N23" s="123" t="s">
        <v>60</v>
      </c>
      <c r="O23" s="123" t="s">
        <v>35</v>
      </c>
      <c r="P23" s="123" t="s">
        <v>380</v>
      </c>
      <c r="Q23" s="123" t="s">
        <v>380</v>
      </c>
      <c r="R23" s="123" t="s">
        <v>261</v>
      </c>
      <c r="S23" s="43"/>
      <c r="T23" s="71"/>
    </row>
    <row r="24" spans="2:20" ht="159.94999999999999" customHeight="1" thickTop="1" thickBot="1" x14ac:dyDescent="0.25">
      <c r="B24" s="70"/>
      <c r="C24" s="43" t="s">
        <v>248</v>
      </c>
      <c r="D24" s="45" t="s">
        <v>653</v>
      </c>
      <c r="E24" s="43" t="s">
        <v>489</v>
      </c>
      <c r="F24" s="123" t="s">
        <v>490</v>
      </c>
      <c r="G24" s="123" t="s">
        <v>291</v>
      </c>
      <c r="H24" s="123"/>
      <c r="I24" s="123" t="s">
        <v>262</v>
      </c>
      <c r="J24" s="123" t="s">
        <v>15</v>
      </c>
      <c r="K24" s="126" t="s">
        <v>237</v>
      </c>
      <c r="L24" s="123" t="s">
        <v>263</v>
      </c>
      <c r="M24" s="123" t="s">
        <v>19</v>
      </c>
      <c r="N24" s="123" t="s">
        <v>60</v>
      </c>
      <c r="O24" s="123" t="s">
        <v>35</v>
      </c>
      <c r="P24" s="123" t="s">
        <v>380</v>
      </c>
      <c r="Q24" s="123" t="s">
        <v>380</v>
      </c>
      <c r="R24" s="123" t="s">
        <v>264</v>
      </c>
      <c r="S24" s="43"/>
      <c r="T24" s="71"/>
    </row>
    <row r="25" spans="2:20" ht="159.94999999999999" customHeight="1" thickTop="1" thickBot="1" x14ac:dyDescent="0.25">
      <c r="B25" s="70"/>
      <c r="C25" s="43" t="s">
        <v>248</v>
      </c>
      <c r="D25" s="45" t="s">
        <v>653</v>
      </c>
      <c r="E25" s="43" t="s">
        <v>489</v>
      </c>
      <c r="F25" s="123" t="s">
        <v>490</v>
      </c>
      <c r="G25" s="123" t="s">
        <v>291</v>
      </c>
      <c r="H25" s="123"/>
      <c r="I25" s="123" t="s">
        <v>265</v>
      </c>
      <c r="J25" s="123" t="s">
        <v>15</v>
      </c>
      <c r="K25" s="126" t="s">
        <v>237</v>
      </c>
      <c r="L25" s="123" t="s">
        <v>266</v>
      </c>
      <c r="M25" s="123" t="s">
        <v>19</v>
      </c>
      <c r="N25" s="123" t="s">
        <v>60</v>
      </c>
      <c r="O25" s="123" t="s">
        <v>35</v>
      </c>
      <c r="P25" s="123" t="s">
        <v>380</v>
      </c>
      <c r="Q25" s="123" t="s">
        <v>380</v>
      </c>
      <c r="R25" s="123" t="s">
        <v>267</v>
      </c>
      <c r="S25" s="43"/>
      <c r="T25" s="71"/>
    </row>
    <row r="26" spans="2:20" ht="159.94999999999999" customHeight="1" thickTop="1" thickBot="1" x14ac:dyDescent="0.25">
      <c r="B26" s="70"/>
      <c r="C26" s="43" t="s">
        <v>248</v>
      </c>
      <c r="D26" s="45" t="s">
        <v>653</v>
      </c>
      <c r="E26" s="43" t="s">
        <v>489</v>
      </c>
      <c r="F26" s="123" t="s">
        <v>490</v>
      </c>
      <c r="G26" s="123" t="s">
        <v>291</v>
      </c>
      <c r="H26" s="123"/>
      <c r="I26" s="123" t="s">
        <v>268</v>
      </c>
      <c r="J26" s="123" t="s">
        <v>15</v>
      </c>
      <c r="K26" s="126" t="s">
        <v>237</v>
      </c>
      <c r="L26" s="123" t="s">
        <v>258</v>
      </c>
      <c r="M26" s="123" t="s">
        <v>19</v>
      </c>
      <c r="N26" s="123" t="s">
        <v>60</v>
      </c>
      <c r="O26" s="123" t="s">
        <v>35</v>
      </c>
      <c r="P26" s="123" t="s">
        <v>380</v>
      </c>
      <c r="Q26" s="123" t="s">
        <v>380</v>
      </c>
      <c r="R26" s="123" t="s">
        <v>269</v>
      </c>
      <c r="S26" s="43"/>
      <c r="T26" s="71"/>
    </row>
    <row r="27" spans="2:20" ht="224.25" customHeight="1" thickTop="1" thickBot="1" x14ac:dyDescent="0.25">
      <c r="B27" s="70"/>
      <c r="C27" s="43" t="s">
        <v>172</v>
      </c>
      <c r="D27" s="45" t="s">
        <v>654</v>
      </c>
      <c r="E27" s="43" t="s">
        <v>660</v>
      </c>
      <c r="F27" s="123" t="s">
        <v>491</v>
      </c>
      <c r="G27" s="123" t="s">
        <v>291</v>
      </c>
      <c r="H27" s="123"/>
      <c r="I27" s="123" t="s">
        <v>682</v>
      </c>
      <c r="J27" s="123" t="s">
        <v>14</v>
      </c>
      <c r="K27" s="126" t="s">
        <v>67</v>
      </c>
      <c r="L27" s="172">
        <v>1</v>
      </c>
      <c r="M27" s="123" t="s">
        <v>21</v>
      </c>
      <c r="N27" s="123" t="s">
        <v>60</v>
      </c>
      <c r="O27" s="123" t="s">
        <v>34</v>
      </c>
      <c r="P27" s="123" t="s">
        <v>672</v>
      </c>
      <c r="Q27" s="123" t="s">
        <v>673</v>
      </c>
      <c r="R27" s="123" t="s">
        <v>671</v>
      </c>
      <c r="S27" s="43"/>
      <c r="T27" s="71"/>
    </row>
    <row r="28" spans="2:20" ht="129" customHeight="1" thickTop="1" thickBot="1" x14ac:dyDescent="0.25">
      <c r="B28" s="70"/>
      <c r="C28" s="43" t="s">
        <v>172</v>
      </c>
      <c r="D28" s="45" t="s">
        <v>654</v>
      </c>
      <c r="E28" s="43" t="s">
        <v>660</v>
      </c>
      <c r="F28" s="123" t="s">
        <v>491</v>
      </c>
      <c r="G28" s="123" t="s">
        <v>291</v>
      </c>
      <c r="H28" s="123"/>
      <c r="I28" s="123" t="s">
        <v>683</v>
      </c>
      <c r="J28" s="123" t="s">
        <v>14</v>
      </c>
      <c r="K28" s="126" t="s">
        <v>67</v>
      </c>
      <c r="L28" s="172">
        <v>1</v>
      </c>
      <c r="M28" s="123" t="s">
        <v>21</v>
      </c>
      <c r="N28" s="123" t="s">
        <v>60</v>
      </c>
      <c r="O28" s="123" t="s">
        <v>34</v>
      </c>
      <c r="P28" s="123" t="s">
        <v>674</v>
      </c>
      <c r="Q28" s="123" t="s">
        <v>675</v>
      </c>
      <c r="R28" s="123" t="s">
        <v>685</v>
      </c>
      <c r="S28" s="43"/>
      <c r="T28" s="71"/>
    </row>
    <row r="29" spans="2:20" ht="159.94999999999999" customHeight="1" thickTop="1" thickBot="1" x14ac:dyDescent="0.25">
      <c r="B29" s="70"/>
      <c r="C29" s="43" t="s">
        <v>172</v>
      </c>
      <c r="D29" s="45" t="s">
        <v>654</v>
      </c>
      <c r="E29" s="43" t="s">
        <v>660</v>
      </c>
      <c r="F29" s="123" t="s">
        <v>491</v>
      </c>
      <c r="G29" s="123" t="s">
        <v>291</v>
      </c>
      <c r="H29" s="123"/>
      <c r="I29" s="123" t="s">
        <v>684</v>
      </c>
      <c r="J29" s="123" t="s">
        <v>14</v>
      </c>
      <c r="K29" s="126" t="s">
        <v>67</v>
      </c>
      <c r="L29" s="172">
        <v>1</v>
      </c>
      <c r="M29" s="123" t="s">
        <v>21</v>
      </c>
      <c r="N29" s="123" t="s">
        <v>60</v>
      </c>
      <c r="O29" s="123" t="s">
        <v>33</v>
      </c>
      <c r="P29" s="123" t="s">
        <v>308</v>
      </c>
      <c r="Q29" s="123" t="s">
        <v>309</v>
      </c>
      <c r="R29" s="123" t="s">
        <v>310</v>
      </c>
      <c r="S29" s="43"/>
      <c r="T29" s="71"/>
    </row>
    <row r="30" spans="2:20" ht="159.94999999999999" customHeight="1" thickTop="1" thickBot="1" x14ac:dyDescent="0.25">
      <c r="B30" s="70"/>
      <c r="C30" s="43" t="s">
        <v>172</v>
      </c>
      <c r="D30" s="45" t="s">
        <v>654</v>
      </c>
      <c r="E30" s="43" t="s">
        <v>660</v>
      </c>
      <c r="F30" s="123" t="s">
        <v>491</v>
      </c>
      <c r="G30" s="123" t="s">
        <v>291</v>
      </c>
      <c r="H30" s="123"/>
      <c r="I30" s="123" t="s">
        <v>314</v>
      </c>
      <c r="J30" s="123" t="s">
        <v>14</v>
      </c>
      <c r="K30" s="126" t="s">
        <v>67</v>
      </c>
      <c r="L30" s="172">
        <v>1</v>
      </c>
      <c r="M30" s="123" t="s">
        <v>21</v>
      </c>
      <c r="N30" s="123" t="s">
        <v>60</v>
      </c>
      <c r="O30" s="123" t="s">
        <v>33</v>
      </c>
      <c r="P30" s="123" t="s">
        <v>311</v>
      </c>
      <c r="Q30" s="123" t="s">
        <v>312</v>
      </c>
      <c r="R30" s="123" t="s">
        <v>313</v>
      </c>
      <c r="S30" s="43"/>
      <c r="T30" s="71"/>
    </row>
    <row r="31" spans="2:20" ht="159.94999999999999" customHeight="1" thickTop="1" thickBot="1" x14ac:dyDescent="0.25">
      <c r="B31" s="70"/>
      <c r="C31" s="43" t="s">
        <v>172</v>
      </c>
      <c r="D31" s="45" t="s">
        <v>655</v>
      </c>
      <c r="E31" s="43" t="s">
        <v>488</v>
      </c>
      <c r="F31" s="123" t="s">
        <v>491</v>
      </c>
      <c r="G31" s="123" t="s">
        <v>291</v>
      </c>
      <c r="H31" s="123"/>
      <c r="I31" s="123" t="s">
        <v>334</v>
      </c>
      <c r="J31" s="123" t="s">
        <v>12</v>
      </c>
      <c r="K31" s="126" t="s">
        <v>59</v>
      </c>
      <c r="L31" s="172" t="s">
        <v>565</v>
      </c>
      <c r="M31" s="123" t="s">
        <v>21</v>
      </c>
      <c r="N31" s="123" t="s">
        <v>60</v>
      </c>
      <c r="O31" s="123" t="s">
        <v>34</v>
      </c>
      <c r="P31" s="123" t="s">
        <v>335</v>
      </c>
      <c r="Q31" s="123" t="s">
        <v>297</v>
      </c>
      <c r="R31" s="123" t="s">
        <v>686</v>
      </c>
      <c r="S31" s="43"/>
      <c r="T31" s="71"/>
    </row>
    <row r="32" spans="2:20" ht="159.94999999999999" customHeight="1" thickTop="1" thickBot="1" x14ac:dyDescent="0.25">
      <c r="B32" s="70"/>
      <c r="C32" s="43" t="s">
        <v>172</v>
      </c>
      <c r="D32" s="45" t="s">
        <v>655</v>
      </c>
      <c r="E32" s="43" t="s">
        <v>489</v>
      </c>
      <c r="F32" s="123" t="s">
        <v>491</v>
      </c>
      <c r="G32" s="123" t="s">
        <v>291</v>
      </c>
      <c r="H32" s="123"/>
      <c r="I32" s="123" t="s">
        <v>566</v>
      </c>
      <c r="J32" s="123" t="s">
        <v>12</v>
      </c>
      <c r="K32" s="126" t="s">
        <v>59</v>
      </c>
      <c r="L32" s="172" t="s">
        <v>568</v>
      </c>
      <c r="M32" s="123" t="s">
        <v>21</v>
      </c>
      <c r="N32" s="123" t="s">
        <v>60</v>
      </c>
      <c r="O32" s="123" t="s">
        <v>34</v>
      </c>
      <c r="P32" s="123" t="s">
        <v>569</v>
      </c>
      <c r="Q32" s="123" t="s">
        <v>570</v>
      </c>
      <c r="R32" s="123" t="s">
        <v>573</v>
      </c>
      <c r="S32" s="43"/>
      <c r="T32" s="71"/>
    </row>
    <row r="33" spans="2:20" ht="159.94999999999999" customHeight="1" thickTop="1" thickBot="1" x14ac:dyDescent="0.25">
      <c r="B33" s="70"/>
      <c r="C33" s="43" t="s">
        <v>172</v>
      </c>
      <c r="D33" s="45" t="s">
        <v>655</v>
      </c>
      <c r="E33" s="43" t="s">
        <v>489</v>
      </c>
      <c r="F33" s="123" t="s">
        <v>491</v>
      </c>
      <c r="G33" s="123" t="s">
        <v>291</v>
      </c>
      <c r="H33" s="123"/>
      <c r="I33" s="123" t="s">
        <v>567</v>
      </c>
      <c r="J33" s="123" t="s">
        <v>12</v>
      </c>
      <c r="K33" s="126" t="s">
        <v>59</v>
      </c>
      <c r="L33" s="172" t="s">
        <v>568</v>
      </c>
      <c r="M33" s="123" t="s">
        <v>21</v>
      </c>
      <c r="N33" s="123" t="s">
        <v>60</v>
      </c>
      <c r="O33" s="123" t="s">
        <v>34</v>
      </c>
      <c r="P33" s="123" t="s">
        <v>571</v>
      </c>
      <c r="Q33" s="123" t="s">
        <v>572</v>
      </c>
      <c r="R33" s="123" t="s">
        <v>574</v>
      </c>
      <c r="S33" s="43"/>
      <c r="T33" s="71"/>
    </row>
    <row r="34" spans="2:20" ht="159.94999999999999" customHeight="1" thickTop="1" thickBot="1" x14ac:dyDescent="0.25">
      <c r="B34" s="70"/>
      <c r="C34" s="43" t="s">
        <v>172</v>
      </c>
      <c r="D34" s="45" t="s">
        <v>655</v>
      </c>
      <c r="E34" s="43" t="s">
        <v>489</v>
      </c>
      <c r="F34" s="123" t="s">
        <v>491</v>
      </c>
      <c r="G34" s="123" t="s">
        <v>291</v>
      </c>
      <c r="H34" s="123"/>
      <c r="I34" s="123" t="s">
        <v>298</v>
      </c>
      <c r="J34" s="123" t="s">
        <v>12</v>
      </c>
      <c r="K34" s="126" t="s">
        <v>59</v>
      </c>
      <c r="L34" s="172" t="s">
        <v>260</v>
      </c>
      <c r="M34" s="123" t="s">
        <v>21</v>
      </c>
      <c r="N34" s="123" t="s">
        <v>60</v>
      </c>
      <c r="O34" s="123" t="s">
        <v>34</v>
      </c>
      <c r="P34" s="123" t="s">
        <v>306</v>
      </c>
      <c r="Q34" s="123" t="s">
        <v>299</v>
      </c>
      <c r="R34" s="123" t="s">
        <v>687</v>
      </c>
      <c r="S34" s="43"/>
      <c r="T34" s="71"/>
    </row>
    <row r="35" spans="2:20" ht="159.94999999999999" customHeight="1" thickTop="1" thickBot="1" x14ac:dyDescent="0.25">
      <c r="B35" s="70"/>
      <c r="C35" s="43" t="s">
        <v>167</v>
      </c>
      <c r="D35" s="45" t="s">
        <v>655</v>
      </c>
      <c r="E35" s="43" t="s">
        <v>489</v>
      </c>
      <c r="F35" s="123" t="s">
        <v>490</v>
      </c>
      <c r="G35" s="123" t="s">
        <v>291</v>
      </c>
      <c r="H35" s="123"/>
      <c r="I35" s="123" t="s">
        <v>469</v>
      </c>
      <c r="J35" s="123" t="s">
        <v>12</v>
      </c>
      <c r="K35" s="126" t="s">
        <v>59</v>
      </c>
      <c r="L35" s="123" t="s">
        <v>106</v>
      </c>
      <c r="M35" s="123" t="s">
        <v>19</v>
      </c>
      <c r="N35" s="123" t="s">
        <v>96</v>
      </c>
      <c r="O35" s="123" t="s">
        <v>35</v>
      </c>
      <c r="P35" s="123" t="s">
        <v>71</v>
      </c>
      <c r="Q35" s="123" t="s">
        <v>70</v>
      </c>
      <c r="R35" s="123" t="s">
        <v>69</v>
      </c>
      <c r="S35" s="43"/>
      <c r="T35" s="71"/>
    </row>
    <row r="36" spans="2:20" ht="159.94999999999999" customHeight="1" thickTop="1" thickBot="1" x14ac:dyDescent="0.25">
      <c r="B36" s="70"/>
      <c r="C36" s="43" t="s">
        <v>167</v>
      </c>
      <c r="D36" s="45" t="s">
        <v>655</v>
      </c>
      <c r="E36" s="43" t="s">
        <v>489</v>
      </c>
      <c r="F36" s="123" t="s">
        <v>490</v>
      </c>
      <c r="G36" s="123" t="s">
        <v>291</v>
      </c>
      <c r="H36" s="123"/>
      <c r="I36" s="123" t="s">
        <v>307</v>
      </c>
      <c r="J36" s="123" t="s">
        <v>12</v>
      </c>
      <c r="K36" s="126" t="s">
        <v>59</v>
      </c>
      <c r="L36" s="123" t="s">
        <v>457</v>
      </c>
      <c r="M36" s="123" t="s">
        <v>20</v>
      </c>
      <c r="N36" s="123" t="s">
        <v>60</v>
      </c>
      <c r="O36" s="123" t="s">
        <v>36</v>
      </c>
      <c r="P36" s="123" t="s">
        <v>73</v>
      </c>
      <c r="Q36" s="123" t="s">
        <v>74</v>
      </c>
      <c r="R36" s="123" t="s">
        <v>72</v>
      </c>
      <c r="S36" s="43"/>
      <c r="T36" s="71"/>
    </row>
    <row r="37" spans="2:20" ht="159.94999999999999" customHeight="1" thickTop="1" thickBot="1" x14ac:dyDescent="0.25">
      <c r="B37" s="70"/>
      <c r="C37" s="43" t="s">
        <v>167</v>
      </c>
      <c r="D37" s="45" t="s">
        <v>655</v>
      </c>
      <c r="E37" s="43" t="s">
        <v>489</v>
      </c>
      <c r="F37" s="123" t="s">
        <v>490</v>
      </c>
      <c r="G37" s="123" t="s">
        <v>291</v>
      </c>
      <c r="H37" s="123"/>
      <c r="I37" s="123" t="s">
        <v>208</v>
      </c>
      <c r="J37" s="123" t="s">
        <v>12</v>
      </c>
      <c r="K37" s="126" t="s">
        <v>59</v>
      </c>
      <c r="L37" s="123" t="s">
        <v>76</v>
      </c>
      <c r="M37" s="123" t="s">
        <v>20</v>
      </c>
      <c r="N37" s="123" t="s">
        <v>77</v>
      </c>
      <c r="O37" s="123" t="s">
        <v>36</v>
      </c>
      <c r="P37" s="123" t="s">
        <v>78</v>
      </c>
      <c r="Q37" s="123" t="s">
        <v>79</v>
      </c>
      <c r="R37" s="123" t="s">
        <v>688</v>
      </c>
      <c r="S37" s="43"/>
      <c r="T37" s="71"/>
    </row>
    <row r="38" spans="2:20" ht="159.94999999999999" customHeight="1" thickTop="1" thickBot="1" x14ac:dyDescent="0.25">
      <c r="B38" s="70"/>
      <c r="C38" s="43" t="s">
        <v>167</v>
      </c>
      <c r="D38" s="45" t="s">
        <v>655</v>
      </c>
      <c r="E38" s="43" t="s">
        <v>489</v>
      </c>
      <c r="F38" s="123" t="s">
        <v>491</v>
      </c>
      <c r="G38" s="123" t="s">
        <v>291</v>
      </c>
      <c r="H38" s="123"/>
      <c r="I38" s="123" t="s">
        <v>689</v>
      </c>
      <c r="J38" s="123" t="s">
        <v>12</v>
      </c>
      <c r="K38" s="126" t="s">
        <v>59</v>
      </c>
      <c r="L38" s="123" t="s">
        <v>519</v>
      </c>
      <c r="M38" s="123" t="s">
        <v>20</v>
      </c>
      <c r="N38" s="123" t="s">
        <v>77</v>
      </c>
      <c r="O38" s="123" t="s">
        <v>33</v>
      </c>
      <c r="P38" s="123" t="s">
        <v>445</v>
      </c>
      <c r="Q38" s="123" t="s">
        <v>446</v>
      </c>
      <c r="R38" s="123" t="s">
        <v>444</v>
      </c>
      <c r="S38" s="43"/>
      <c r="T38" s="71"/>
    </row>
    <row r="39" spans="2:20" ht="159.94999999999999" customHeight="1" thickTop="1" thickBot="1" x14ac:dyDescent="0.25">
      <c r="B39" s="70"/>
      <c r="C39" s="43" t="s">
        <v>167</v>
      </c>
      <c r="D39" s="45" t="s">
        <v>655</v>
      </c>
      <c r="E39" s="43" t="s">
        <v>489</v>
      </c>
      <c r="F39" s="123" t="s">
        <v>491</v>
      </c>
      <c r="G39" s="123" t="s">
        <v>291</v>
      </c>
      <c r="H39" s="123"/>
      <c r="I39" s="123" t="s">
        <v>690</v>
      </c>
      <c r="J39" s="123" t="s">
        <v>12</v>
      </c>
      <c r="K39" s="126" t="s">
        <v>59</v>
      </c>
      <c r="L39" s="123" t="s">
        <v>476</v>
      </c>
      <c r="M39" s="123" t="s">
        <v>20</v>
      </c>
      <c r="N39" s="123" t="s">
        <v>87</v>
      </c>
      <c r="O39" s="123" t="s">
        <v>33</v>
      </c>
      <c r="P39" s="123" t="s">
        <v>448</v>
      </c>
      <c r="Q39" s="123" t="s">
        <v>449</v>
      </c>
      <c r="R39" s="123" t="s">
        <v>450</v>
      </c>
      <c r="S39" s="43"/>
      <c r="T39" s="71"/>
    </row>
    <row r="40" spans="2:20" ht="159.94999999999999" customHeight="1" thickTop="1" thickBot="1" x14ac:dyDescent="0.25">
      <c r="B40" s="70"/>
      <c r="C40" s="43" t="s">
        <v>167</v>
      </c>
      <c r="D40" s="45" t="s">
        <v>655</v>
      </c>
      <c r="E40" s="43" t="s">
        <v>489</v>
      </c>
      <c r="F40" s="123" t="s">
        <v>491</v>
      </c>
      <c r="G40" s="123" t="s">
        <v>291</v>
      </c>
      <c r="H40" s="123"/>
      <c r="I40" s="123" t="s">
        <v>691</v>
      </c>
      <c r="J40" s="123" t="s">
        <v>12</v>
      </c>
      <c r="K40" s="126" t="s">
        <v>59</v>
      </c>
      <c r="L40" s="123" t="s">
        <v>478</v>
      </c>
      <c r="M40" s="123" t="s">
        <v>20</v>
      </c>
      <c r="N40" s="123" t="s">
        <v>77</v>
      </c>
      <c r="O40" s="123" t="s">
        <v>33</v>
      </c>
      <c r="P40" s="123" t="s">
        <v>443</v>
      </c>
      <c r="Q40" s="123" t="s">
        <v>451</v>
      </c>
      <c r="R40" s="123" t="s">
        <v>694</v>
      </c>
      <c r="S40" s="43"/>
      <c r="T40" s="71"/>
    </row>
    <row r="41" spans="2:20" ht="159.94999999999999" customHeight="1" thickTop="1" thickBot="1" x14ac:dyDescent="0.25">
      <c r="B41" s="70"/>
      <c r="C41" s="43" t="s">
        <v>167</v>
      </c>
      <c r="D41" s="45" t="s">
        <v>655</v>
      </c>
      <c r="E41" s="43" t="s">
        <v>489</v>
      </c>
      <c r="F41" s="123" t="s">
        <v>491</v>
      </c>
      <c r="G41" s="123" t="s">
        <v>291</v>
      </c>
      <c r="H41" s="123"/>
      <c r="I41" s="123" t="s">
        <v>692</v>
      </c>
      <c r="J41" s="123" t="s">
        <v>12</v>
      </c>
      <c r="K41" s="126" t="s">
        <v>59</v>
      </c>
      <c r="L41" s="123" t="s">
        <v>520</v>
      </c>
      <c r="M41" s="123" t="s">
        <v>20</v>
      </c>
      <c r="N41" s="123" t="s">
        <v>87</v>
      </c>
      <c r="O41" s="123" t="s">
        <v>33</v>
      </c>
      <c r="P41" s="123" t="s">
        <v>447</v>
      </c>
      <c r="Q41" s="123" t="s">
        <v>452</v>
      </c>
      <c r="R41" s="123" t="s">
        <v>695</v>
      </c>
      <c r="S41" s="43"/>
      <c r="T41" s="71"/>
    </row>
    <row r="42" spans="2:20" ht="159.94999999999999" customHeight="1" thickTop="1" thickBot="1" x14ac:dyDescent="0.25">
      <c r="B42" s="70"/>
      <c r="C42" s="43" t="s">
        <v>167</v>
      </c>
      <c r="D42" s="45" t="s">
        <v>655</v>
      </c>
      <c r="E42" s="43" t="s">
        <v>489</v>
      </c>
      <c r="F42" s="123" t="s">
        <v>491</v>
      </c>
      <c r="G42" s="123" t="s">
        <v>291</v>
      </c>
      <c r="H42" s="123"/>
      <c r="I42" s="123" t="s">
        <v>693</v>
      </c>
      <c r="J42" s="123" t="s">
        <v>12</v>
      </c>
      <c r="K42" s="126" t="s">
        <v>59</v>
      </c>
      <c r="L42" s="123" t="s">
        <v>272</v>
      </c>
      <c r="M42" s="123" t="s">
        <v>20</v>
      </c>
      <c r="N42" s="123" t="s">
        <v>77</v>
      </c>
      <c r="O42" s="123" t="s">
        <v>33</v>
      </c>
      <c r="P42" s="123" t="s">
        <v>443</v>
      </c>
      <c r="Q42" s="123" t="s">
        <v>453</v>
      </c>
      <c r="R42" s="123" t="s">
        <v>696</v>
      </c>
      <c r="S42" s="43"/>
      <c r="T42" s="71"/>
    </row>
    <row r="43" spans="2:20" ht="159.94999999999999" customHeight="1" thickTop="1" thickBot="1" x14ac:dyDescent="0.25">
      <c r="B43" s="70"/>
      <c r="C43" s="43" t="s">
        <v>167</v>
      </c>
      <c r="D43" s="45" t="s">
        <v>655</v>
      </c>
      <c r="E43" s="43" t="s">
        <v>489</v>
      </c>
      <c r="F43" s="123" t="s">
        <v>491</v>
      </c>
      <c r="G43" s="123" t="s">
        <v>291</v>
      </c>
      <c r="H43" s="123"/>
      <c r="I43" s="123" t="s">
        <v>697</v>
      </c>
      <c r="J43" s="123" t="s">
        <v>12</v>
      </c>
      <c r="K43" s="126" t="s">
        <v>59</v>
      </c>
      <c r="L43" s="123" t="s">
        <v>273</v>
      </c>
      <c r="M43" s="123" t="s">
        <v>20</v>
      </c>
      <c r="N43" s="123" t="s">
        <v>87</v>
      </c>
      <c r="O43" s="123" t="s">
        <v>33</v>
      </c>
      <c r="P43" s="123" t="s">
        <v>447</v>
      </c>
      <c r="Q43" s="123" t="s">
        <v>454</v>
      </c>
      <c r="R43" s="123" t="s">
        <v>699</v>
      </c>
      <c r="S43" s="43"/>
      <c r="T43" s="71"/>
    </row>
    <row r="44" spans="2:20" ht="159.94999999999999" customHeight="1" thickTop="1" thickBot="1" x14ac:dyDescent="0.25">
      <c r="B44" s="70"/>
      <c r="C44" s="43" t="s">
        <v>167</v>
      </c>
      <c r="D44" s="45" t="s">
        <v>655</v>
      </c>
      <c r="E44" s="43" t="s">
        <v>489</v>
      </c>
      <c r="F44" s="123" t="s">
        <v>491</v>
      </c>
      <c r="G44" s="123" t="s">
        <v>291</v>
      </c>
      <c r="H44" s="123"/>
      <c r="I44" s="123" t="s">
        <v>698</v>
      </c>
      <c r="J44" s="123" t="s">
        <v>12</v>
      </c>
      <c r="K44" s="126" t="s">
        <v>59</v>
      </c>
      <c r="L44" s="123" t="s">
        <v>477</v>
      </c>
      <c r="M44" s="123" t="s">
        <v>20</v>
      </c>
      <c r="N44" s="123" t="s">
        <v>77</v>
      </c>
      <c r="O44" s="123" t="s">
        <v>33</v>
      </c>
      <c r="P44" s="123" t="s">
        <v>443</v>
      </c>
      <c r="Q44" s="123" t="s">
        <v>455</v>
      </c>
      <c r="R44" s="123" t="s">
        <v>700</v>
      </c>
      <c r="S44" s="43"/>
      <c r="T44" s="71"/>
    </row>
    <row r="45" spans="2:20" ht="159.94999999999999" customHeight="1" thickTop="1" thickBot="1" x14ac:dyDescent="0.25">
      <c r="B45" s="70"/>
      <c r="C45" s="43" t="s">
        <v>167</v>
      </c>
      <c r="D45" s="45" t="s">
        <v>655</v>
      </c>
      <c r="E45" s="43" t="s">
        <v>489</v>
      </c>
      <c r="F45" s="123" t="s">
        <v>491</v>
      </c>
      <c r="G45" s="123" t="s">
        <v>291</v>
      </c>
      <c r="H45" s="123"/>
      <c r="I45" s="123" t="s">
        <v>702</v>
      </c>
      <c r="J45" s="123" t="s">
        <v>12</v>
      </c>
      <c r="K45" s="126" t="s">
        <v>59</v>
      </c>
      <c r="L45" s="123" t="s">
        <v>273</v>
      </c>
      <c r="M45" s="123" t="s">
        <v>20</v>
      </c>
      <c r="N45" s="123" t="s">
        <v>87</v>
      </c>
      <c r="O45" s="123" t="s">
        <v>33</v>
      </c>
      <c r="P45" s="123" t="s">
        <v>447</v>
      </c>
      <c r="Q45" s="123" t="s">
        <v>456</v>
      </c>
      <c r="R45" s="123" t="s">
        <v>701</v>
      </c>
      <c r="S45" s="43"/>
      <c r="T45" s="71"/>
    </row>
    <row r="46" spans="2:20" ht="116.25" customHeight="1" thickTop="1" thickBot="1" x14ac:dyDescent="0.25">
      <c r="B46" s="70"/>
      <c r="C46" s="43" t="s">
        <v>167</v>
      </c>
      <c r="D46" s="45" t="s">
        <v>655</v>
      </c>
      <c r="E46" s="43" t="s">
        <v>489</v>
      </c>
      <c r="F46" s="123" t="s">
        <v>491</v>
      </c>
      <c r="G46" s="123" t="s">
        <v>291</v>
      </c>
      <c r="H46" s="123"/>
      <c r="I46" s="123" t="s">
        <v>532</v>
      </c>
      <c r="J46" s="123" t="s">
        <v>527</v>
      </c>
      <c r="K46" s="126" t="s">
        <v>528</v>
      </c>
      <c r="L46" s="123" t="s">
        <v>536</v>
      </c>
      <c r="M46" s="123" t="s">
        <v>277</v>
      </c>
      <c r="N46" s="123" t="s">
        <v>171</v>
      </c>
      <c r="O46" s="123" t="s">
        <v>33</v>
      </c>
      <c r="P46" s="123" t="s">
        <v>533</v>
      </c>
      <c r="Q46" s="123" t="s">
        <v>534</v>
      </c>
      <c r="R46" s="123" t="s">
        <v>535</v>
      </c>
      <c r="S46" s="43"/>
      <c r="T46" s="71"/>
    </row>
    <row r="47" spans="2:20" ht="159.94999999999999" customHeight="1" thickTop="1" thickBot="1" x14ac:dyDescent="0.25">
      <c r="B47" s="70"/>
      <c r="C47" s="43" t="s">
        <v>167</v>
      </c>
      <c r="D47" s="45" t="s">
        <v>655</v>
      </c>
      <c r="E47" s="43" t="s">
        <v>489</v>
      </c>
      <c r="F47" s="123" t="s">
        <v>491</v>
      </c>
      <c r="G47" s="123" t="s">
        <v>291</v>
      </c>
      <c r="H47" s="123"/>
      <c r="I47" s="123" t="s">
        <v>274</v>
      </c>
      <c r="J47" s="123" t="s">
        <v>12</v>
      </c>
      <c r="K47" s="126" t="s">
        <v>59</v>
      </c>
      <c r="L47" s="123" t="s">
        <v>521</v>
      </c>
      <c r="M47" s="123" t="s">
        <v>20</v>
      </c>
      <c r="N47" s="123" t="s">
        <v>87</v>
      </c>
      <c r="O47" s="123" t="s">
        <v>33</v>
      </c>
      <c r="P47" s="123" t="s">
        <v>275</v>
      </c>
      <c r="Q47" s="123" t="s">
        <v>276</v>
      </c>
      <c r="R47" s="123" t="s">
        <v>703</v>
      </c>
      <c r="S47" s="43"/>
      <c r="T47" s="71"/>
    </row>
    <row r="48" spans="2:20" ht="159.94999999999999" customHeight="1" thickTop="1" thickBot="1" x14ac:dyDescent="0.25">
      <c r="B48" s="70"/>
      <c r="C48" s="43" t="s">
        <v>167</v>
      </c>
      <c r="D48" s="45" t="s">
        <v>655</v>
      </c>
      <c r="E48" s="43" t="s">
        <v>489</v>
      </c>
      <c r="F48" s="123" t="s">
        <v>491</v>
      </c>
      <c r="G48" s="123" t="s">
        <v>291</v>
      </c>
      <c r="H48" s="123"/>
      <c r="I48" s="123" t="s">
        <v>92</v>
      </c>
      <c r="J48" s="123" t="s">
        <v>12</v>
      </c>
      <c r="K48" s="126" t="s">
        <v>59</v>
      </c>
      <c r="L48" s="123" t="s">
        <v>336</v>
      </c>
      <c r="M48" s="123" t="s">
        <v>20</v>
      </c>
      <c r="N48" s="123" t="s">
        <v>91</v>
      </c>
      <c r="O48" s="123" t="s">
        <v>33</v>
      </c>
      <c r="P48" s="123" t="s">
        <v>122</v>
      </c>
      <c r="Q48" s="123" t="s">
        <v>341</v>
      </c>
      <c r="R48" s="123" t="s">
        <v>342</v>
      </c>
      <c r="S48" s="43"/>
      <c r="T48" s="71"/>
    </row>
    <row r="49" spans="2:20" ht="159.94999999999999" customHeight="1" thickTop="1" thickBot="1" x14ac:dyDescent="0.25">
      <c r="B49" s="70"/>
      <c r="C49" s="43" t="s">
        <v>167</v>
      </c>
      <c r="D49" s="45" t="s">
        <v>655</v>
      </c>
      <c r="E49" s="43" t="s">
        <v>489</v>
      </c>
      <c r="F49" s="123" t="s">
        <v>491</v>
      </c>
      <c r="G49" s="123" t="s">
        <v>291</v>
      </c>
      <c r="H49" s="123"/>
      <c r="I49" s="123" t="s">
        <v>338</v>
      </c>
      <c r="J49" s="123" t="s">
        <v>12</v>
      </c>
      <c r="K49" s="126" t="s">
        <v>59</v>
      </c>
      <c r="L49" s="123" t="s">
        <v>337</v>
      </c>
      <c r="M49" s="123" t="s">
        <v>20</v>
      </c>
      <c r="N49" s="123" t="s">
        <v>91</v>
      </c>
      <c r="O49" s="123" t="s">
        <v>33</v>
      </c>
      <c r="P49" s="123" t="s">
        <v>123</v>
      </c>
      <c r="Q49" s="123" t="s">
        <v>360</v>
      </c>
      <c r="R49" s="123" t="s">
        <v>361</v>
      </c>
      <c r="S49" s="43"/>
      <c r="T49" s="71"/>
    </row>
    <row r="50" spans="2:20" ht="159.94999999999999" customHeight="1" thickTop="1" thickBot="1" x14ac:dyDescent="0.25">
      <c r="B50" s="70"/>
      <c r="C50" s="43" t="s">
        <v>167</v>
      </c>
      <c r="D50" s="45" t="s">
        <v>655</v>
      </c>
      <c r="E50" s="43" t="s">
        <v>489</v>
      </c>
      <c r="F50" s="123" t="s">
        <v>491</v>
      </c>
      <c r="G50" s="123" t="s">
        <v>291</v>
      </c>
      <c r="H50" s="123"/>
      <c r="I50" s="123" t="s">
        <v>339</v>
      </c>
      <c r="J50" s="123" t="s">
        <v>12</v>
      </c>
      <c r="K50" s="126" t="s">
        <v>59</v>
      </c>
      <c r="L50" s="123" t="s">
        <v>336</v>
      </c>
      <c r="M50" s="123" t="s">
        <v>20</v>
      </c>
      <c r="N50" s="123" t="s">
        <v>91</v>
      </c>
      <c r="O50" s="123" t="s">
        <v>33</v>
      </c>
      <c r="P50" s="123" t="s">
        <v>124</v>
      </c>
      <c r="Q50" s="123" t="s">
        <v>343</v>
      </c>
      <c r="R50" s="123" t="s">
        <v>344</v>
      </c>
      <c r="S50" s="43"/>
      <c r="T50" s="71"/>
    </row>
    <row r="51" spans="2:20" ht="159.94999999999999" customHeight="1" thickTop="1" thickBot="1" x14ac:dyDescent="0.25">
      <c r="B51" s="70"/>
      <c r="C51" s="43" t="s">
        <v>167</v>
      </c>
      <c r="D51" s="45" t="s">
        <v>655</v>
      </c>
      <c r="E51" s="43" t="s">
        <v>489</v>
      </c>
      <c r="F51" s="123" t="s">
        <v>491</v>
      </c>
      <c r="G51" s="123" t="s">
        <v>291</v>
      </c>
      <c r="H51" s="123"/>
      <c r="I51" s="123" t="s">
        <v>704</v>
      </c>
      <c r="J51" s="123" t="s">
        <v>12</v>
      </c>
      <c r="K51" s="126" t="s">
        <v>59</v>
      </c>
      <c r="L51" s="123" t="s">
        <v>279</v>
      </c>
      <c r="M51" s="123" t="s">
        <v>277</v>
      </c>
      <c r="N51" s="123" t="s">
        <v>77</v>
      </c>
      <c r="O51" s="123" t="s">
        <v>33</v>
      </c>
      <c r="P51" s="123" t="s">
        <v>321</v>
      </c>
      <c r="Q51" s="123" t="s">
        <v>278</v>
      </c>
      <c r="R51" s="123" t="s">
        <v>705</v>
      </c>
      <c r="S51" s="43"/>
      <c r="T51" s="71"/>
    </row>
    <row r="52" spans="2:20" ht="159.94999999999999" customHeight="1" thickTop="1" thickBot="1" x14ac:dyDescent="0.25">
      <c r="B52" s="70"/>
      <c r="C52" s="43" t="s">
        <v>167</v>
      </c>
      <c r="D52" s="45" t="s">
        <v>655</v>
      </c>
      <c r="E52" s="43" t="s">
        <v>489</v>
      </c>
      <c r="F52" s="123" t="s">
        <v>491</v>
      </c>
      <c r="G52" s="123" t="s">
        <v>291</v>
      </c>
      <c r="H52" s="123"/>
      <c r="I52" s="123" t="s">
        <v>707</v>
      </c>
      <c r="J52" s="123" t="s">
        <v>527</v>
      </c>
      <c r="K52" s="126" t="s">
        <v>528</v>
      </c>
      <c r="L52" s="172" t="s">
        <v>177</v>
      </c>
      <c r="M52" s="123" t="s">
        <v>277</v>
      </c>
      <c r="N52" s="123" t="s">
        <v>60</v>
      </c>
      <c r="O52" s="123" t="s">
        <v>33</v>
      </c>
      <c r="P52" s="123" t="s">
        <v>529</v>
      </c>
      <c r="Q52" s="123" t="s">
        <v>530</v>
      </c>
      <c r="R52" s="123" t="s">
        <v>531</v>
      </c>
      <c r="S52" s="43"/>
      <c r="T52" s="71"/>
    </row>
    <row r="53" spans="2:20" ht="159.94999999999999" customHeight="1" thickTop="1" thickBot="1" x14ac:dyDescent="0.25">
      <c r="B53" s="70"/>
      <c r="C53" s="43" t="s">
        <v>167</v>
      </c>
      <c r="D53" s="45" t="s">
        <v>655</v>
      </c>
      <c r="E53" s="43" t="s">
        <v>489</v>
      </c>
      <c r="F53" s="123" t="s">
        <v>491</v>
      </c>
      <c r="G53" s="123" t="s">
        <v>291</v>
      </c>
      <c r="H53" s="123"/>
      <c r="I53" s="123" t="s">
        <v>706</v>
      </c>
      <c r="J53" s="123" t="s">
        <v>12</v>
      </c>
      <c r="K53" s="126" t="s">
        <v>59</v>
      </c>
      <c r="L53" s="123" t="s">
        <v>522</v>
      </c>
      <c r="M53" s="123" t="s">
        <v>277</v>
      </c>
      <c r="N53" s="123" t="s">
        <v>77</v>
      </c>
      <c r="O53" s="123" t="s">
        <v>33</v>
      </c>
      <c r="P53" s="123" t="s">
        <v>381</v>
      </c>
      <c r="Q53" s="123" t="s">
        <v>382</v>
      </c>
      <c r="R53" s="123" t="s">
        <v>708</v>
      </c>
      <c r="S53" s="43"/>
      <c r="T53" s="71"/>
    </row>
    <row r="54" spans="2:20" ht="159.94999999999999" customHeight="1" thickTop="1" thickBot="1" x14ac:dyDescent="0.25">
      <c r="B54" s="70"/>
      <c r="C54" s="43" t="s">
        <v>167</v>
      </c>
      <c r="D54" s="45" t="s">
        <v>655</v>
      </c>
      <c r="E54" s="43" t="s">
        <v>489</v>
      </c>
      <c r="F54" s="123" t="s">
        <v>491</v>
      </c>
      <c r="G54" s="123" t="s">
        <v>291</v>
      </c>
      <c r="H54" s="123"/>
      <c r="I54" s="123" t="s">
        <v>384</v>
      </c>
      <c r="J54" s="123" t="s">
        <v>12</v>
      </c>
      <c r="K54" s="126" t="s">
        <v>59</v>
      </c>
      <c r="L54" s="123" t="s">
        <v>522</v>
      </c>
      <c r="M54" s="123" t="s">
        <v>19</v>
      </c>
      <c r="N54" s="123" t="s">
        <v>60</v>
      </c>
      <c r="O54" s="123" t="s">
        <v>33</v>
      </c>
      <c r="P54" s="123" t="s">
        <v>381</v>
      </c>
      <c r="Q54" s="123" t="s">
        <v>383</v>
      </c>
      <c r="R54" s="123" t="s">
        <v>483</v>
      </c>
      <c r="S54" s="43"/>
      <c r="T54" s="71"/>
    </row>
    <row r="55" spans="2:20" ht="159.94999999999999" customHeight="1" thickTop="1" thickBot="1" x14ac:dyDescent="0.25">
      <c r="B55" s="70"/>
      <c r="C55" s="43" t="s">
        <v>167</v>
      </c>
      <c r="D55" s="45" t="s">
        <v>655</v>
      </c>
      <c r="E55" s="43" t="s">
        <v>489</v>
      </c>
      <c r="F55" s="123" t="s">
        <v>491</v>
      </c>
      <c r="G55" s="123" t="s">
        <v>291</v>
      </c>
      <c r="H55" s="123"/>
      <c r="I55" s="123" t="s">
        <v>712</v>
      </c>
      <c r="J55" s="123" t="s">
        <v>12</v>
      </c>
      <c r="K55" s="126" t="s">
        <v>59</v>
      </c>
      <c r="L55" s="123" t="s">
        <v>482</v>
      </c>
      <c r="M55" s="123" t="s">
        <v>277</v>
      </c>
      <c r="N55" s="123" t="s">
        <v>77</v>
      </c>
      <c r="O55" s="123" t="s">
        <v>33</v>
      </c>
      <c r="P55" s="123" t="s">
        <v>381</v>
      </c>
      <c r="Q55" s="123" t="s">
        <v>523</v>
      </c>
      <c r="R55" s="123" t="s">
        <v>709</v>
      </c>
      <c r="S55" s="43"/>
      <c r="T55" s="71"/>
    </row>
    <row r="56" spans="2:20" ht="159.94999999999999" customHeight="1" thickTop="1" thickBot="1" x14ac:dyDescent="0.25">
      <c r="B56" s="70"/>
      <c r="C56" s="43" t="s">
        <v>167</v>
      </c>
      <c r="D56" s="45" t="s">
        <v>655</v>
      </c>
      <c r="E56" s="43" t="s">
        <v>489</v>
      </c>
      <c r="F56" s="123" t="s">
        <v>491</v>
      </c>
      <c r="G56" s="123" t="s">
        <v>291</v>
      </c>
      <c r="H56" s="123"/>
      <c r="I56" s="123" t="s">
        <v>713</v>
      </c>
      <c r="J56" s="123" t="s">
        <v>12</v>
      </c>
      <c r="K56" s="126" t="s">
        <v>59</v>
      </c>
      <c r="L56" s="123" t="s">
        <v>482</v>
      </c>
      <c r="M56" s="123" t="s">
        <v>277</v>
      </c>
      <c r="N56" s="123" t="s">
        <v>77</v>
      </c>
      <c r="O56" s="123" t="s">
        <v>33</v>
      </c>
      <c r="P56" s="123" t="s">
        <v>381</v>
      </c>
      <c r="Q56" s="123" t="s">
        <v>524</v>
      </c>
      <c r="R56" s="123" t="s">
        <v>710</v>
      </c>
      <c r="S56" s="43"/>
      <c r="T56" s="71"/>
    </row>
    <row r="57" spans="2:20" ht="159.94999999999999" customHeight="1" thickTop="1" thickBot="1" x14ac:dyDescent="0.25">
      <c r="B57" s="70"/>
      <c r="C57" s="43" t="s">
        <v>167</v>
      </c>
      <c r="D57" s="45" t="s">
        <v>655</v>
      </c>
      <c r="E57" s="43" t="s">
        <v>489</v>
      </c>
      <c r="F57" s="123" t="s">
        <v>491</v>
      </c>
      <c r="G57" s="123" t="s">
        <v>291</v>
      </c>
      <c r="H57" s="123"/>
      <c r="I57" s="123" t="s">
        <v>525</v>
      </c>
      <c r="J57" s="123" t="s">
        <v>12</v>
      </c>
      <c r="K57" s="126" t="s">
        <v>59</v>
      </c>
      <c r="L57" s="123" t="s">
        <v>482</v>
      </c>
      <c r="M57" s="123" t="s">
        <v>277</v>
      </c>
      <c r="N57" s="123" t="s">
        <v>77</v>
      </c>
      <c r="O57" s="123" t="s">
        <v>33</v>
      </c>
      <c r="P57" s="123" t="s">
        <v>381</v>
      </c>
      <c r="Q57" s="123" t="s">
        <v>526</v>
      </c>
      <c r="R57" s="123" t="s">
        <v>711</v>
      </c>
      <c r="S57" s="43"/>
      <c r="T57" s="71"/>
    </row>
    <row r="58" spans="2:20" ht="159.94999999999999" customHeight="1" thickTop="1" thickBot="1" x14ac:dyDescent="0.25">
      <c r="B58" s="70"/>
      <c r="C58" s="43" t="s">
        <v>167</v>
      </c>
      <c r="D58" s="45" t="s">
        <v>655</v>
      </c>
      <c r="E58" s="43" t="s">
        <v>489</v>
      </c>
      <c r="F58" s="123" t="s">
        <v>492</v>
      </c>
      <c r="G58" s="123" t="s">
        <v>291</v>
      </c>
      <c r="H58" s="123"/>
      <c r="I58" s="123" t="s">
        <v>80</v>
      </c>
      <c r="J58" s="123" t="s">
        <v>12</v>
      </c>
      <c r="K58" s="126" t="s">
        <v>59</v>
      </c>
      <c r="L58" s="123" t="s">
        <v>76</v>
      </c>
      <c r="M58" s="123" t="s">
        <v>20</v>
      </c>
      <c r="N58" s="123" t="s">
        <v>77</v>
      </c>
      <c r="O58" s="123" t="s">
        <v>32</v>
      </c>
      <c r="P58" s="123" t="s">
        <v>82</v>
      </c>
      <c r="Q58" s="123" t="s">
        <v>83</v>
      </c>
      <c r="R58" s="123" t="s">
        <v>81</v>
      </c>
      <c r="S58" s="43"/>
      <c r="T58" s="71"/>
    </row>
    <row r="59" spans="2:20" ht="159.94999999999999" customHeight="1" thickTop="1" thickBot="1" x14ac:dyDescent="0.25">
      <c r="B59" s="70"/>
      <c r="C59" s="43" t="s">
        <v>167</v>
      </c>
      <c r="D59" s="45" t="s">
        <v>655</v>
      </c>
      <c r="E59" s="43" t="s">
        <v>489</v>
      </c>
      <c r="F59" s="123" t="s">
        <v>492</v>
      </c>
      <c r="G59" s="123" t="s">
        <v>291</v>
      </c>
      <c r="H59" s="123"/>
      <c r="I59" s="123" t="s">
        <v>537</v>
      </c>
      <c r="J59" s="123" t="s">
        <v>12</v>
      </c>
      <c r="K59" s="126" t="s">
        <v>59</v>
      </c>
      <c r="L59" s="123" t="s">
        <v>76</v>
      </c>
      <c r="M59" s="123" t="s">
        <v>538</v>
      </c>
      <c r="N59" s="123" t="s">
        <v>539</v>
      </c>
      <c r="O59" s="123" t="s">
        <v>32</v>
      </c>
      <c r="P59" s="123" t="s">
        <v>540</v>
      </c>
      <c r="Q59" s="123" t="s">
        <v>541</v>
      </c>
      <c r="R59" s="123" t="s">
        <v>714</v>
      </c>
      <c r="S59" s="43"/>
      <c r="T59" s="71"/>
    </row>
    <row r="60" spans="2:20" ht="159.94999999999999" customHeight="1" thickTop="1" thickBot="1" x14ac:dyDescent="0.25">
      <c r="B60" s="70"/>
      <c r="C60" s="43" t="s">
        <v>167</v>
      </c>
      <c r="D60" s="45" t="s">
        <v>655</v>
      </c>
      <c r="E60" s="43" t="s">
        <v>489</v>
      </c>
      <c r="F60" s="123" t="s">
        <v>492</v>
      </c>
      <c r="G60" s="123" t="s">
        <v>291</v>
      </c>
      <c r="H60" s="123"/>
      <c r="I60" s="123" t="s">
        <v>542</v>
      </c>
      <c r="J60" s="123" t="s">
        <v>12</v>
      </c>
      <c r="K60" s="126" t="s">
        <v>59</v>
      </c>
      <c r="L60" s="123" t="s">
        <v>543</v>
      </c>
      <c r="M60" s="123" t="s">
        <v>538</v>
      </c>
      <c r="N60" s="123" t="s">
        <v>539</v>
      </c>
      <c r="O60" s="123" t="s">
        <v>32</v>
      </c>
      <c r="P60" s="123" t="s">
        <v>544</v>
      </c>
      <c r="Q60" s="123" t="s">
        <v>545</v>
      </c>
      <c r="R60" s="123" t="s">
        <v>715</v>
      </c>
      <c r="S60" s="43"/>
      <c r="T60" s="71"/>
    </row>
    <row r="61" spans="2:20" ht="159.94999999999999" customHeight="1" thickTop="1" thickBot="1" x14ac:dyDescent="0.25">
      <c r="B61" s="70"/>
      <c r="C61" s="43" t="s">
        <v>167</v>
      </c>
      <c r="D61" s="45" t="s">
        <v>655</v>
      </c>
      <c r="E61" s="43" t="s">
        <v>489</v>
      </c>
      <c r="F61" s="123" t="s">
        <v>492</v>
      </c>
      <c r="G61" s="123" t="s">
        <v>291</v>
      </c>
      <c r="H61" s="123"/>
      <c r="I61" s="123" t="s">
        <v>546</v>
      </c>
      <c r="J61" s="123" t="s">
        <v>12</v>
      </c>
      <c r="K61" s="126" t="s">
        <v>59</v>
      </c>
      <c r="L61" s="123" t="s">
        <v>460</v>
      </c>
      <c r="M61" s="123" t="s">
        <v>538</v>
      </c>
      <c r="N61" s="123" t="s">
        <v>539</v>
      </c>
      <c r="O61" s="123" t="s">
        <v>32</v>
      </c>
      <c r="P61" s="123" t="s">
        <v>547</v>
      </c>
      <c r="Q61" s="123" t="s">
        <v>548</v>
      </c>
      <c r="R61" s="123" t="s">
        <v>716</v>
      </c>
      <c r="S61" s="43"/>
      <c r="T61" s="71"/>
    </row>
    <row r="62" spans="2:20" ht="159.94999999999999" customHeight="1" thickTop="1" thickBot="1" x14ac:dyDescent="0.25">
      <c r="B62" s="70"/>
      <c r="C62" s="43" t="s">
        <v>167</v>
      </c>
      <c r="D62" s="45" t="s">
        <v>655</v>
      </c>
      <c r="E62" s="43" t="s">
        <v>489</v>
      </c>
      <c r="F62" s="123" t="s">
        <v>492</v>
      </c>
      <c r="G62" s="123" t="s">
        <v>291</v>
      </c>
      <c r="H62" s="123"/>
      <c r="I62" s="123" t="s">
        <v>549</v>
      </c>
      <c r="J62" s="123" t="s">
        <v>12</v>
      </c>
      <c r="K62" s="126" t="s">
        <v>59</v>
      </c>
      <c r="L62" s="172" t="s">
        <v>543</v>
      </c>
      <c r="M62" s="123" t="s">
        <v>538</v>
      </c>
      <c r="N62" s="123" t="s">
        <v>539</v>
      </c>
      <c r="O62" s="123" t="s">
        <v>32</v>
      </c>
      <c r="P62" s="123" t="s">
        <v>550</v>
      </c>
      <c r="Q62" s="123" t="s">
        <v>551</v>
      </c>
      <c r="R62" s="123" t="s">
        <v>717</v>
      </c>
      <c r="S62" s="43"/>
      <c r="T62" s="71"/>
    </row>
    <row r="63" spans="2:20" ht="159.94999999999999" customHeight="1" thickTop="1" thickBot="1" x14ac:dyDescent="0.25">
      <c r="B63" s="70"/>
      <c r="C63" s="43" t="s">
        <v>167</v>
      </c>
      <c r="D63" s="45" t="s">
        <v>655</v>
      </c>
      <c r="E63" s="43" t="s">
        <v>489</v>
      </c>
      <c r="F63" s="123" t="s">
        <v>492</v>
      </c>
      <c r="G63" s="123" t="s">
        <v>291</v>
      </c>
      <c r="H63" s="123"/>
      <c r="I63" s="123" t="s">
        <v>552</v>
      </c>
      <c r="J63" s="123" t="s">
        <v>12</v>
      </c>
      <c r="K63" s="126" t="s">
        <v>59</v>
      </c>
      <c r="L63" s="123" t="s">
        <v>243</v>
      </c>
      <c r="M63" s="123" t="s">
        <v>538</v>
      </c>
      <c r="N63" s="123" t="s">
        <v>539</v>
      </c>
      <c r="O63" s="123" t="s">
        <v>32</v>
      </c>
      <c r="P63" s="123" t="s">
        <v>553</v>
      </c>
      <c r="Q63" s="123" t="s">
        <v>554</v>
      </c>
      <c r="R63" s="123" t="s">
        <v>718</v>
      </c>
      <c r="S63" s="43"/>
      <c r="T63" s="71"/>
    </row>
    <row r="64" spans="2:20" ht="159.94999999999999" customHeight="1" thickTop="1" thickBot="1" x14ac:dyDescent="0.25">
      <c r="B64" s="70"/>
      <c r="C64" s="43" t="s">
        <v>167</v>
      </c>
      <c r="D64" s="45" t="s">
        <v>655</v>
      </c>
      <c r="E64" s="43" t="s">
        <v>489</v>
      </c>
      <c r="F64" s="123" t="s">
        <v>492</v>
      </c>
      <c r="G64" s="123" t="s">
        <v>291</v>
      </c>
      <c r="H64" s="123"/>
      <c r="I64" s="123" t="s">
        <v>340</v>
      </c>
      <c r="J64" s="123" t="s">
        <v>12</v>
      </c>
      <c r="K64" s="126" t="s">
        <v>59</v>
      </c>
      <c r="L64" s="123" t="s">
        <v>296</v>
      </c>
      <c r="M64" s="123" t="s">
        <v>20</v>
      </c>
      <c r="N64" s="123" t="s">
        <v>60</v>
      </c>
      <c r="O64" s="123" t="s">
        <v>32</v>
      </c>
      <c r="P64" s="123" t="s">
        <v>86</v>
      </c>
      <c r="Q64" s="123" t="s">
        <v>85</v>
      </c>
      <c r="R64" s="123" t="s">
        <v>84</v>
      </c>
      <c r="S64" s="43"/>
      <c r="T64" s="71"/>
    </row>
    <row r="65" spans="2:20" ht="159.94999999999999" customHeight="1" thickTop="1" thickBot="1" x14ac:dyDescent="0.25">
      <c r="B65" s="70"/>
      <c r="C65" s="43" t="s">
        <v>167</v>
      </c>
      <c r="D65" s="45" t="s">
        <v>655</v>
      </c>
      <c r="E65" s="43" t="s">
        <v>489</v>
      </c>
      <c r="F65" s="123" t="s">
        <v>492</v>
      </c>
      <c r="G65" s="123" t="s">
        <v>291</v>
      </c>
      <c r="H65" s="123"/>
      <c r="I65" s="123" t="s">
        <v>88</v>
      </c>
      <c r="J65" s="123" t="s">
        <v>12</v>
      </c>
      <c r="K65" s="123" t="s">
        <v>59</v>
      </c>
      <c r="L65" s="123" t="s">
        <v>555</v>
      </c>
      <c r="M65" s="123" t="s">
        <v>20</v>
      </c>
      <c r="N65" s="123" t="s">
        <v>91</v>
      </c>
      <c r="O65" s="123" t="s">
        <v>32</v>
      </c>
      <c r="P65" s="123" t="s">
        <v>89</v>
      </c>
      <c r="Q65" s="123" t="s">
        <v>90</v>
      </c>
      <c r="R65" s="123" t="s">
        <v>151</v>
      </c>
      <c r="S65" s="43"/>
      <c r="T65" s="71"/>
    </row>
    <row r="66" spans="2:20" ht="159.94999999999999" customHeight="1" thickTop="1" thickBot="1" x14ac:dyDescent="0.25">
      <c r="B66" s="70"/>
      <c r="C66" s="43" t="s">
        <v>167</v>
      </c>
      <c r="D66" s="45" t="s">
        <v>655</v>
      </c>
      <c r="E66" s="43" t="s">
        <v>489</v>
      </c>
      <c r="F66" s="123" t="s">
        <v>492</v>
      </c>
      <c r="G66" s="123" t="s">
        <v>291</v>
      </c>
      <c r="H66" s="123"/>
      <c r="I66" s="123" t="s">
        <v>556</v>
      </c>
      <c r="J66" s="123" t="s">
        <v>12</v>
      </c>
      <c r="K66" s="123" t="s">
        <v>59</v>
      </c>
      <c r="L66" s="123" t="s">
        <v>557</v>
      </c>
      <c r="M66" s="123" t="s">
        <v>20</v>
      </c>
      <c r="N66" s="123" t="s">
        <v>91</v>
      </c>
      <c r="O66" s="123" t="s">
        <v>32</v>
      </c>
      <c r="P66" s="123" t="s">
        <v>559</v>
      </c>
      <c r="Q66" s="123" t="s">
        <v>560</v>
      </c>
      <c r="R66" s="123" t="s">
        <v>561</v>
      </c>
      <c r="S66" s="43"/>
      <c r="T66" s="71"/>
    </row>
    <row r="67" spans="2:20" ht="159.94999999999999" customHeight="1" thickTop="1" thickBot="1" x14ac:dyDescent="0.25">
      <c r="B67" s="70"/>
      <c r="C67" s="43" t="s">
        <v>167</v>
      </c>
      <c r="D67" s="45" t="s">
        <v>655</v>
      </c>
      <c r="E67" s="43" t="s">
        <v>489</v>
      </c>
      <c r="F67" s="123" t="s">
        <v>492</v>
      </c>
      <c r="G67" s="123" t="s">
        <v>291</v>
      </c>
      <c r="H67" s="123"/>
      <c r="I67" s="123" t="s">
        <v>564</v>
      </c>
      <c r="J67" s="123" t="s">
        <v>12</v>
      </c>
      <c r="K67" s="123" t="s">
        <v>59</v>
      </c>
      <c r="L67" s="123" t="s">
        <v>558</v>
      </c>
      <c r="M67" s="123" t="s">
        <v>20</v>
      </c>
      <c r="N67" s="123" t="s">
        <v>91</v>
      </c>
      <c r="O67" s="123" t="s">
        <v>32</v>
      </c>
      <c r="P67" s="123" t="s">
        <v>562</v>
      </c>
      <c r="Q67" s="123" t="s">
        <v>563</v>
      </c>
      <c r="R67" s="123" t="s">
        <v>719</v>
      </c>
      <c r="S67" s="43"/>
      <c r="T67" s="71"/>
    </row>
    <row r="68" spans="2:20" ht="159.94999999999999" customHeight="1" thickTop="1" thickBot="1" x14ac:dyDescent="0.25">
      <c r="B68" s="70"/>
      <c r="C68" s="43" t="s">
        <v>167</v>
      </c>
      <c r="D68" s="45" t="s">
        <v>656</v>
      </c>
      <c r="E68" s="43" t="s">
        <v>488</v>
      </c>
      <c r="F68" s="123" t="s">
        <v>490</v>
      </c>
      <c r="G68" s="123" t="s">
        <v>291</v>
      </c>
      <c r="H68" s="123"/>
      <c r="I68" s="123" t="s">
        <v>93</v>
      </c>
      <c r="J68" s="123" t="s">
        <v>12</v>
      </c>
      <c r="K68" s="126" t="s">
        <v>59</v>
      </c>
      <c r="L68" s="123" t="s">
        <v>95</v>
      </c>
      <c r="M68" s="123" t="s">
        <v>20</v>
      </c>
      <c r="N68" s="123" t="s">
        <v>97</v>
      </c>
      <c r="O68" s="123" t="s">
        <v>35</v>
      </c>
      <c r="P68" s="123" t="s">
        <v>125</v>
      </c>
      <c r="Q68" s="123" t="s">
        <v>126</v>
      </c>
      <c r="R68" s="123" t="s">
        <v>94</v>
      </c>
      <c r="S68" s="43"/>
      <c r="T68" s="71"/>
    </row>
    <row r="69" spans="2:20" ht="159.94999999999999" customHeight="1" thickTop="1" thickBot="1" x14ac:dyDescent="0.25">
      <c r="B69" s="70"/>
      <c r="C69" s="43" t="s">
        <v>167</v>
      </c>
      <c r="D69" s="45" t="s">
        <v>656</v>
      </c>
      <c r="E69" s="43" t="s">
        <v>488</v>
      </c>
      <c r="F69" s="123" t="s">
        <v>490</v>
      </c>
      <c r="G69" s="123" t="s">
        <v>291</v>
      </c>
      <c r="H69" s="123"/>
      <c r="I69" s="123" t="s">
        <v>173</v>
      </c>
      <c r="J69" s="123" t="s">
        <v>12</v>
      </c>
      <c r="K69" s="126" t="s">
        <v>59</v>
      </c>
      <c r="L69" s="123" t="s">
        <v>176</v>
      </c>
      <c r="M69" s="123" t="s">
        <v>20</v>
      </c>
      <c r="N69" s="123" t="s">
        <v>60</v>
      </c>
      <c r="O69" s="123" t="s">
        <v>35</v>
      </c>
      <c r="P69" s="123" t="s">
        <v>240</v>
      </c>
      <c r="Q69" s="123" t="s">
        <v>174</v>
      </c>
      <c r="R69" s="123" t="s">
        <v>241</v>
      </c>
      <c r="S69" s="43"/>
      <c r="T69" s="71"/>
    </row>
    <row r="70" spans="2:20" ht="159.94999999999999" customHeight="1" thickTop="1" thickBot="1" x14ac:dyDescent="0.25">
      <c r="B70" s="70"/>
      <c r="C70" s="43" t="s">
        <v>167</v>
      </c>
      <c r="D70" s="45" t="s">
        <v>656</v>
      </c>
      <c r="E70" s="43" t="s">
        <v>488</v>
      </c>
      <c r="F70" s="123" t="s">
        <v>490</v>
      </c>
      <c r="G70" s="123" t="s">
        <v>291</v>
      </c>
      <c r="H70" s="123"/>
      <c r="I70" s="123" t="s">
        <v>458</v>
      </c>
      <c r="J70" s="123" t="s">
        <v>12</v>
      </c>
      <c r="K70" s="126" t="s">
        <v>59</v>
      </c>
      <c r="L70" s="123" t="s">
        <v>177</v>
      </c>
      <c r="M70" s="123" t="s">
        <v>20</v>
      </c>
      <c r="N70" s="123" t="s">
        <v>60</v>
      </c>
      <c r="O70" s="123" t="s">
        <v>36</v>
      </c>
      <c r="P70" s="123" t="s">
        <v>178</v>
      </c>
      <c r="Q70" s="123" t="s">
        <v>179</v>
      </c>
      <c r="R70" s="123" t="s">
        <v>459</v>
      </c>
      <c r="S70" s="43"/>
      <c r="T70" s="71"/>
    </row>
    <row r="71" spans="2:20" ht="159.94999999999999" customHeight="1" thickTop="1" thickBot="1" x14ac:dyDescent="0.25">
      <c r="B71" s="70"/>
      <c r="C71" s="43" t="s">
        <v>167</v>
      </c>
      <c r="D71" s="45" t="s">
        <v>656</v>
      </c>
      <c r="E71" s="43" t="s">
        <v>488</v>
      </c>
      <c r="F71" s="123" t="s">
        <v>490</v>
      </c>
      <c r="G71" s="123" t="s">
        <v>291</v>
      </c>
      <c r="H71" s="123"/>
      <c r="I71" s="123" t="s">
        <v>470</v>
      </c>
      <c r="J71" s="123" t="s">
        <v>12</v>
      </c>
      <c r="K71" s="126" t="s">
        <v>59</v>
      </c>
      <c r="L71" s="123" t="s">
        <v>475</v>
      </c>
      <c r="M71" s="123" t="s">
        <v>20</v>
      </c>
      <c r="N71" s="123" t="s">
        <v>60</v>
      </c>
      <c r="O71" s="123" t="s">
        <v>36</v>
      </c>
      <c r="P71" s="123" t="s">
        <v>471</v>
      </c>
      <c r="Q71" s="123" t="s">
        <v>472</v>
      </c>
      <c r="R71" s="123" t="s">
        <v>473</v>
      </c>
      <c r="S71" s="43"/>
      <c r="T71" s="71"/>
    </row>
    <row r="72" spans="2:20" ht="159.94999999999999" customHeight="1" thickTop="1" thickBot="1" x14ac:dyDescent="0.25">
      <c r="B72" s="70"/>
      <c r="C72" s="43" t="s">
        <v>167</v>
      </c>
      <c r="D72" s="45" t="s">
        <v>656</v>
      </c>
      <c r="E72" s="43" t="s">
        <v>488</v>
      </c>
      <c r="F72" s="123" t="s">
        <v>490</v>
      </c>
      <c r="G72" s="123" t="s">
        <v>291</v>
      </c>
      <c r="H72" s="123"/>
      <c r="I72" s="123" t="s">
        <v>575</v>
      </c>
      <c r="J72" s="123" t="s">
        <v>12</v>
      </c>
      <c r="K72" s="126" t="s">
        <v>59</v>
      </c>
      <c r="L72" s="123" t="s">
        <v>576</v>
      </c>
      <c r="M72" s="123" t="s">
        <v>20</v>
      </c>
      <c r="N72" s="123" t="s">
        <v>60</v>
      </c>
      <c r="O72" s="123" t="s">
        <v>302</v>
      </c>
      <c r="P72" s="123" t="s">
        <v>370</v>
      </c>
      <c r="Q72" s="123" t="s">
        <v>127</v>
      </c>
      <c r="R72" s="123" t="s">
        <v>371</v>
      </c>
      <c r="S72" s="43"/>
      <c r="T72" s="71"/>
    </row>
    <row r="73" spans="2:20" ht="159.94999999999999" customHeight="1" thickTop="1" thickBot="1" x14ac:dyDescent="0.25">
      <c r="B73" s="70"/>
      <c r="C73" s="43" t="s">
        <v>167</v>
      </c>
      <c r="D73" s="45" t="s">
        <v>656</v>
      </c>
      <c r="E73" s="43" t="s">
        <v>488</v>
      </c>
      <c r="F73" s="123" t="s">
        <v>490</v>
      </c>
      <c r="G73" s="123" t="s">
        <v>291</v>
      </c>
      <c r="H73" s="123"/>
      <c r="I73" s="123" t="s">
        <v>577</v>
      </c>
      <c r="J73" s="123" t="s">
        <v>1</v>
      </c>
      <c r="K73" s="123" t="s">
        <v>66</v>
      </c>
      <c r="L73" s="123" t="s">
        <v>177</v>
      </c>
      <c r="M73" s="123" t="s">
        <v>20</v>
      </c>
      <c r="N73" s="123" t="s">
        <v>60</v>
      </c>
      <c r="O73" s="123" t="s">
        <v>302</v>
      </c>
      <c r="P73" s="123" t="s">
        <v>579</v>
      </c>
      <c r="Q73" s="123" t="s">
        <v>580</v>
      </c>
      <c r="R73" s="123" t="s">
        <v>581</v>
      </c>
      <c r="S73" s="43"/>
      <c r="T73" s="71"/>
    </row>
    <row r="74" spans="2:20" ht="159.94999999999999" customHeight="1" thickTop="1" thickBot="1" x14ac:dyDescent="0.25">
      <c r="B74" s="70"/>
      <c r="C74" s="43" t="s">
        <v>167</v>
      </c>
      <c r="D74" s="45" t="s">
        <v>656</v>
      </c>
      <c r="E74" s="43" t="s">
        <v>488</v>
      </c>
      <c r="F74" s="123" t="s">
        <v>490</v>
      </c>
      <c r="G74" s="123" t="s">
        <v>291</v>
      </c>
      <c r="H74" s="123"/>
      <c r="I74" s="123" t="s">
        <v>578</v>
      </c>
      <c r="J74" s="123" t="s">
        <v>1</v>
      </c>
      <c r="K74" s="123" t="s">
        <v>66</v>
      </c>
      <c r="L74" s="172">
        <v>1</v>
      </c>
      <c r="M74" s="123" t="s">
        <v>20</v>
      </c>
      <c r="N74" s="123" t="s">
        <v>60</v>
      </c>
      <c r="O74" s="123" t="s">
        <v>302</v>
      </c>
      <c r="P74" s="123" t="s">
        <v>582</v>
      </c>
      <c r="Q74" s="123" t="s">
        <v>579</v>
      </c>
      <c r="R74" s="123" t="s">
        <v>583</v>
      </c>
      <c r="S74" s="43"/>
      <c r="T74" s="71"/>
    </row>
    <row r="75" spans="2:20" ht="159.94999999999999" customHeight="1" thickTop="1" thickBot="1" x14ac:dyDescent="0.25">
      <c r="B75" s="70"/>
      <c r="C75" s="43" t="s">
        <v>167</v>
      </c>
      <c r="D75" s="45" t="s">
        <v>738</v>
      </c>
      <c r="E75" s="43" t="s">
        <v>660</v>
      </c>
      <c r="F75" s="123" t="s">
        <v>502</v>
      </c>
      <c r="G75" s="123"/>
      <c r="H75" s="123" t="s">
        <v>291</v>
      </c>
      <c r="I75" s="123" t="s">
        <v>721</v>
      </c>
      <c r="J75" s="123" t="s">
        <v>15</v>
      </c>
      <c r="K75" s="123" t="s">
        <v>657</v>
      </c>
      <c r="L75" s="172">
        <v>1</v>
      </c>
      <c r="M75" s="123" t="s">
        <v>19</v>
      </c>
      <c r="N75" s="123" t="s">
        <v>60</v>
      </c>
      <c r="O75" s="123" t="s">
        <v>658</v>
      </c>
      <c r="P75" s="123" t="s">
        <v>380</v>
      </c>
      <c r="Q75" s="123" t="s">
        <v>380</v>
      </c>
      <c r="R75" s="123" t="s">
        <v>659</v>
      </c>
      <c r="S75" s="43"/>
      <c r="T75" s="71"/>
    </row>
    <row r="76" spans="2:20" ht="159.94999999999999" customHeight="1" thickTop="1" thickBot="1" x14ac:dyDescent="0.25">
      <c r="B76" s="70"/>
      <c r="C76" s="43" t="s">
        <v>167</v>
      </c>
      <c r="D76" s="45" t="s">
        <v>739</v>
      </c>
      <c r="E76" s="43" t="s">
        <v>740</v>
      </c>
      <c r="F76" s="123"/>
      <c r="G76" s="123" t="s">
        <v>291</v>
      </c>
      <c r="H76" s="123"/>
      <c r="I76" s="123" t="s">
        <v>751</v>
      </c>
      <c r="J76" s="123" t="s">
        <v>1</v>
      </c>
      <c r="K76" s="123" t="s">
        <v>66</v>
      </c>
      <c r="L76" s="172" t="s">
        <v>266</v>
      </c>
      <c r="M76" s="123" t="s">
        <v>19</v>
      </c>
      <c r="N76" s="123" t="s">
        <v>60</v>
      </c>
      <c r="O76" s="123" t="s">
        <v>35</v>
      </c>
      <c r="P76" s="123" t="s">
        <v>752</v>
      </c>
      <c r="Q76" s="123" t="s">
        <v>753</v>
      </c>
      <c r="R76" s="123" t="s">
        <v>754</v>
      </c>
      <c r="S76" s="43"/>
      <c r="T76" s="71"/>
    </row>
    <row r="77" spans="2:20" ht="159.94999999999999" customHeight="1" thickTop="1" thickBot="1" x14ac:dyDescent="0.25">
      <c r="B77" s="70"/>
      <c r="C77" s="43" t="s">
        <v>167</v>
      </c>
      <c r="D77" s="45" t="s">
        <v>739</v>
      </c>
      <c r="E77" s="43" t="s">
        <v>740</v>
      </c>
      <c r="F77" s="123"/>
      <c r="G77" s="123" t="s">
        <v>291</v>
      </c>
      <c r="H77" s="123"/>
      <c r="I77" s="123" t="s">
        <v>755</v>
      </c>
      <c r="J77" s="123" t="s">
        <v>1</v>
      </c>
      <c r="K77" s="123" t="s">
        <v>66</v>
      </c>
      <c r="L77" s="172" t="s">
        <v>266</v>
      </c>
      <c r="M77" s="123" t="s">
        <v>19</v>
      </c>
      <c r="N77" s="123" t="s">
        <v>60</v>
      </c>
      <c r="O77" s="123" t="s">
        <v>35</v>
      </c>
      <c r="P77" s="123" t="s">
        <v>756</v>
      </c>
      <c r="Q77" s="123" t="s">
        <v>757</v>
      </c>
      <c r="R77" s="123" t="s">
        <v>758</v>
      </c>
      <c r="S77" s="43"/>
      <c r="T77" s="71"/>
    </row>
    <row r="78" spans="2:20" ht="159.94999999999999" customHeight="1" thickTop="1" thickBot="1" x14ac:dyDescent="0.25">
      <c r="B78" s="70"/>
      <c r="C78" s="43" t="s">
        <v>167</v>
      </c>
      <c r="D78" s="45" t="s">
        <v>739</v>
      </c>
      <c r="E78" s="43" t="s">
        <v>740</v>
      </c>
      <c r="F78" s="123"/>
      <c r="G78" s="123" t="s">
        <v>291</v>
      </c>
      <c r="H78" s="123"/>
      <c r="I78" s="123" t="s">
        <v>759</v>
      </c>
      <c r="J78" s="123" t="s">
        <v>1</v>
      </c>
      <c r="K78" s="123" t="s">
        <v>66</v>
      </c>
      <c r="L78" s="172" t="s">
        <v>266</v>
      </c>
      <c r="M78" s="123" t="s">
        <v>19</v>
      </c>
      <c r="N78" s="123" t="s">
        <v>60</v>
      </c>
      <c r="O78" s="123" t="s">
        <v>35</v>
      </c>
      <c r="P78" s="123" t="s">
        <v>760</v>
      </c>
      <c r="Q78" s="123" t="s">
        <v>761</v>
      </c>
      <c r="R78" s="123" t="s">
        <v>762</v>
      </c>
      <c r="S78" s="43"/>
      <c r="T78" s="71"/>
    </row>
    <row r="79" spans="2:20" ht="18" customHeight="1" thickTop="1" thickBot="1" x14ac:dyDescent="0.25">
      <c r="B79" s="73"/>
      <c r="C79" s="74"/>
      <c r="D79" s="74"/>
      <c r="E79" s="74"/>
      <c r="F79" s="74"/>
      <c r="G79" s="74"/>
      <c r="H79" s="74"/>
      <c r="I79" s="74"/>
      <c r="J79" s="74"/>
      <c r="K79" s="75"/>
      <c r="L79" s="74"/>
      <c r="M79" s="74"/>
      <c r="N79" s="74"/>
      <c r="O79" s="74"/>
      <c r="P79" s="74"/>
      <c r="Q79" s="74"/>
      <c r="R79" s="74"/>
      <c r="S79" s="74"/>
      <c r="T79" s="76"/>
    </row>
    <row r="80" spans="2:20" ht="33" customHeight="1" thickTop="1" x14ac:dyDescent="0.2">
      <c r="C80" s="22"/>
      <c r="D80" s="22"/>
      <c r="E80" s="22"/>
      <c r="F80" s="22"/>
      <c r="G80" s="22"/>
      <c r="H80" s="22"/>
      <c r="I80" s="22"/>
      <c r="J80" s="22"/>
      <c r="K80" s="25"/>
      <c r="L80" s="22"/>
      <c r="M80" s="22"/>
      <c r="N80" s="22"/>
      <c r="O80" s="22"/>
      <c r="P80" s="22"/>
      <c r="Q80" s="22"/>
      <c r="R80" s="22"/>
      <c r="S80" s="22"/>
    </row>
    <row r="81" spans="3:15" hidden="1" x14ac:dyDescent="0.2">
      <c r="C81" s="23" t="s">
        <v>229</v>
      </c>
      <c r="G81" s="23">
        <f>+COUNTIF($G$19:$G$72,"="&amp;C81)</f>
        <v>54</v>
      </c>
      <c r="H81" s="23">
        <f>+COUNTIF($H$19:$H$72,"="&amp;C81)</f>
        <v>0</v>
      </c>
      <c r="N81" s="28" t="s">
        <v>36</v>
      </c>
      <c r="O81" s="23">
        <f t="shared" ref="O81:O87" si="0">+COUNTIF($O$19:$O$72,"="&amp;N81)</f>
        <v>5</v>
      </c>
    </row>
    <row r="82" spans="3:15" hidden="1" x14ac:dyDescent="0.2">
      <c r="N82" s="28" t="s">
        <v>35</v>
      </c>
      <c r="O82" s="23">
        <f t="shared" si="0"/>
        <v>8</v>
      </c>
    </row>
    <row r="83" spans="3:15" hidden="1" x14ac:dyDescent="0.2">
      <c r="N83" s="30" t="s">
        <v>32</v>
      </c>
      <c r="O83" s="23">
        <f t="shared" si="0"/>
        <v>10</v>
      </c>
    </row>
    <row r="84" spans="3:15" hidden="1" x14ac:dyDescent="0.2">
      <c r="N84" s="30" t="s">
        <v>33</v>
      </c>
      <c r="O84" s="23">
        <f t="shared" si="0"/>
        <v>24</v>
      </c>
    </row>
    <row r="85" spans="3:15" hidden="1" x14ac:dyDescent="0.2">
      <c r="N85" s="30" t="s">
        <v>34</v>
      </c>
      <c r="O85" s="23">
        <f t="shared" si="0"/>
        <v>6</v>
      </c>
    </row>
    <row r="86" spans="3:15" hidden="1" x14ac:dyDescent="0.2">
      <c r="N86" s="23" t="s">
        <v>302</v>
      </c>
      <c r="O86" s="23">
        <f t="shared" si="0"/>
        <v>1</v>
      </c>
    </row>
    <row r="87" spans="3:15" hidden="1" x14ac:dyDescent="0.2">
      <c r="N87" s="30" t="s">
        <v>318</v>
      </c>
      <c r="O87" s="23">
        <f t="shared" si="0"/>
        <v>0</v>
      </c>
    </row>
    <row r="88" spans="3:15" hidden="1" x14ac:dyDescent="0.2">
      <c r="O88" s="23">
        <f>+SUM(O81:O87)</f>
        <v>54</v>
      </c>
    </row>
  </sheetData>
  <sheetProtection formatCells="0" formatColumns="0" formatRows="0" insertColumns="0" insertRows="0" insertHyperlinks="0" deleteColumns="0" deleteRows="0" sort="0" autoFilter="0" pivotTables="0"/>
  <autoFilter ref="C18:S78">
    <sortState ref="C19:S75">
      <sortCondition ref="C18:C75"/>
    </sortState>
  </autoFilter>
  <mergeCells count="13">
    <mergeCell ref="B2:I3"/>
    <mergeCell ref="B4:I6"/>
    <mergeCell ref="P17:R17"/>
    <mergeCell ref="C9:S10"/>
    <mergeCell ref="C12:S12"/>
    <mergeCell ref="J2:P3"/>
    <mergeCell ref="J4:P4"/>
    <mergeCell ref="J5:P5"/>
    <mergeCell ref="J6:P6"/>
    <mergeCell ref="Q2:T3"/>
    <mergeCell ref="Q4:T4"/>
    <mergeCell ref="Q5:T5"/>
    <mergeCell ref="Q6:T6"/>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Desplegables'!$B$13:$B$15</xm:f>
          </x14:formula1>
          <xm:sqref>C19:C78</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13476E"/>
    <pageSetUpPr fitToPage="1"/>
  </sheetPr>
  <dimension ref="B1:Z39"/>
  <sheetViews>
    <sheetView showGridLines="0" zoomScale="70" zoomScaleNormal="70" workbookViewId="0">
      <selection activeCell="K19" sqref="K19"/>
    </sheetView>
  </sheetViews>
  <sheetFormatPr baseColWidth="10" defaultColWidth="11.42578125" defaultRowHeight="15" x14ac:dyDescent="0.2"/>
  <cols>
    <col min="1" max="1" width="1.7109375" style="23" customWidth="1"/>
    <col min="2" max="2" width="2.140625" style="23" customWidth="1"/>
    <col min="3" max="4" width="17.85546875" style="23" customWidth="1"/>
    <col min="5" max="5" width="21.140625" style="23" customWidth="1"/>
    <col min="6" max="6" width="17.140625" style="23" customWidth="1"/>
    <col min="7" max="7" width="15.42578125" style="23" customWidth="1"/>
    <col min="8" max="8" width="15.85546875" style="23" customWidth="1"/>
    <col min="9" max="9" width="23.7109375" style="41" customWidth="1"/>
    <col min="10" max="10" width="19.85546875" style="41" customWidth="1"/>
    <col min="11" max="11" width="15.5703125" style="23" customWidth="1"/>
    <col min="12" max="12" width="12.7109375" style="23" customWidth="1"/>
    <col min="13" max="13" width="17.85546875" style="23" customWidth="1"/>
    <col min="14" max="14" width="15.140625" style="23" customWidth="1"/>
    <col min="15" max="15" width="20.28515625" style="23" customWidth="1"/>
    <col min="16" max="17" width="34.7109375" style="23" customWidth="1"/>
    <col min="18" max="18" width="48.5703125" style="23" customWidth="1"/>
    <col min="19" max="19" width="27" style="23" customWidth="1"/>
    <col min="20" max="20" width="2.140625" style="23" customWidth="1"/>
    <col min="21" max="25" width="11.42578125" style="23"/>
    <col min="26" max="26" width="20.7109375" style="24" bestFit="1" customWidth="1"/>
    <col min="27" max="16384" width="11.42578125" style="23"/>
  </cols>
  <sheetData>
    <row r="1" spans="2:24" ht="15.75" thickBot="1" x14ac:dyDescent="0.25"/>
    <row r="2" spans="2:24" ht="17.25" customHeight="1" thickTop="1" thickBot="1" x14ac:dyDescent="0.25">
      <c r="B2" s="143" t="s">
        <v>5</v>
      </c>
      <c r="C2" s="143"/>
      <c r="D2" s="143"/>
      <c r="E2" s="143"/>
      <c r="F2" s="143"/>
      <c r="G2" s="143"/>
      <c r="H2" s="143"/>
      <c r="I2" s="143"/>
      <c r="J2" s="144" t="s">
        <v>16</v>
      </c>
      <c r="K2" s="144"/>
      <c r="L2" s="144"/>
      <c r="M2" s="144"/>
      <c r="N2" s="144"/>
      <c r="O2" s="144"/>
      <c r="P2" s="144"/>
      <c r="Q2" s="144" t="s">
        <v>17</v>
      </c>
      <c r="R2" s="144"/>
      <c r="S2" s="144"/>
      <c r="T2" s="144"/>
      <c r="U2" s="24"/>
      <c r="V2" s="24"/>
      <c r="W2" s="24"/>
      <c r="X2" s="24"/>
    </row>
    <row r="3" spans="2:24" ht="17.25" customHeight="1" thickTop="1" thickBot="1" x14ac:dyDescent="0.25">
      <c r="B3" s="143"/>
      <c r="C3" s="143"/>
      <c r="D3" s="143"/>
      <c r="E3" s="143"/>
      <c r="F3" s="143"/>
      <c r="G3" s="143"/>
      <c r="H3" s="143"/>
      <c r="I3" s="143"/>
      <c r="J3" s="144"/>
      <c r="K3" s="144"/>
      <c r="L3" s="144"/>
      <c r="M3" s="144"/>
      <c r="N3" s="144"/>
      <c r="O3" s="144"/>
      <c r="P3" s="144"/>
      <c r="Q3" s="144"/>
      <c r="R3" s="144"/>
      <c r="S3" s="144"/>
      <c r="T3" s="144"/>
      <c r="U3" s="24"/>
      <c r="V3" s="24"/>
      <c r="W3" s="24"/>
      <c r="X3" s="24"/>
    </row>
    <row r="4" spans="2:24" ht="24" customHeight="1" thickTop="1" thickBot="1" x14ac:dyDescent="0.25">
      <c r="B4" s="144"/>
      <c r="C4" s="144"/>
      <c r="D4" s="144"/>
      <c r="E4" s="144"/>
      <c r="F4" s="144"/>
      <c r="G4" s="144"/>
      <c r="H4" s="144"/>
      <c r="I4" s="144"/>
      <c r="J4" s="144" t="s">
        <v>6</v>
      </c>
      <c r="K4" s="144"/>
      <c r="L4" s="144"/>
      <c r="M4" s="144"/>
      <c r="N4" s="144"/>
      <c r="O4" s="144"/>
      <c r="P4" s="144"/>
      <c r="Q4" s="145" t="s">
        <v>68</v>
      </c>
      <c r="R4" s="145"/>
      <c r="S4" s="145"/>
      <c r="T4" s="145"/>
      <c r="U4" s="24"/>
      <c r="V4" s="24"/>
      <c r="W4" s="24"/>
      <c r="X4" s="24"/>
    </row>
    <row r="5" spans="2:24" ht="24" customHeight="1" thickTop="1" thickBot="1" x14ac:dyDescent="0.25">
      <c r="B5" s="144"/>
      <c r="C5" s="144"/>
      <c r="D5" s="144"/>
      <c r="E5" s="144"/>
      <c r="F5" s="144"/>
      <c r="G5" s="144"/>
      <c r="H5" s="144"/>
      <c r="I5" s="144"/>
      <c r="J5" s="144" t="s">
        <v>7</v>
      </c>
      <c r="K5" s="144"/>
      <c r="L5" s="144"/>
      <c r="M5" s="144"/>
      <c r="N5" s="144"/>
      <c r="O5" s="144"/>
      <c r="P5" s="144"/>
      <c r="Q5" s="144" t="s">
        <v>441</v>
      </c>
      <c r="R5" s="144"/>
      <c r="S5" s="144"/>
      <c r="T5" s="144"/>
      <c r="U5" s="24"/>
      <c r="V5" s="24"/>
      <c r="W5" s="24"/>
      <c r="X5" s="24"/>
    </row>
    <row r="6" spans="2:24" ht="24" customHeight="1" thickTop="1" thickBot="1" x14ac:dyDescent="0.25">
      <c r="B6" s="144"/>
      <c r="C6" s="144"/>
      <c r="D6" s="144"/>
      <c r="E6" s="144"/>
      <c r="F6" s="144"/>
      <c r="G6" s="144"/>
      <c r="H6" s="144"/>
      <c r="I6" s="144"/>
      <c r="J6" s="144" t="s">
        <v>8</v>
      </c>
      <c r="K6" s="144"/>
      <c r="L6" s="144"/>
      <c r="M6" s="144"/>
      <c r="N6" s="144"/>
      <c r="O6" s="144"/>
      <c r="P6" s="144"/>
      <c r="Q6" s="144" t="s">
        <v>516</v>
      </c>
      <c r="R6" s="144"/>
      <c r="S6" s="144"/>
      <c r="T6" s="144"/>
      <c r="U6" s="24"/>
      <c r="V6" s="24"/>
      <c r="W6" s="24"/>
      <c r="X6" s="24"/>
    </row>
    <row r="7" spans="2:24" ht="16.5" thickTop="1" thickBot="1" x14ac:dyDescent="0.25"/>
    <row r="8" spans="2:24" ht="12" customHeight="1" thickTop="1" x14ac:dyDescent="0.2">
      <c r="B8" s="66"/>
      <c r="C8" s="67"/>
      <c r="D8" s="67"/>
      <c r="E8" s="67"/>
      <c r="F8" s="67"/>
      <c r="G8" s="67"/>
      <c r="H8" s="67"/>
      <c r="I8" s="68"/>
      <c r="J8" s="68"/>
      <c r="K8" s="67"/>
      <c r="L8" s="67"/>
      <c r="M8" s="67"/>
      <c r="N8" s="67"/>
      <c r="O8" s="67"/>
      <c r="P8" s="67"/>
      <c r="Q8" s="67"/>
      <c r="R8" s="67"/>
      <c r="S8" s="67"/>
      <c r="T8" s="69"/>
    </row>
    <row r="9" spans="2:24" ht="15" customHeight="1" x14ac:dyDescent="0.2">
      <c r="B9" s="70"/>
      <c r="C9" s="147" t="s">
        <v>4</v>
      </c>
      <c r="D9" s="147"/>
      <c r="E9" s="147"/>
      <c r="F9" s="147"/>
      <c r="G9" s="147"/>
      <c r="H9" s="147"/>
      <c r="I9" s="147"/>
      <c r="J9" s="147"/>
      <c r="K9" s="147"/>
      <c r="L9" s="147"/>
      <c r="M9" s="147"/>
      <c r="N9" s="147"/>
      <c r="O9" s="147"/>
      <c r="P9" s="147"/>
      <c r="Q9" s="147"/>
      <c r="R9" s="147"/>
      <c r="S9" s="147"/>
      <c r="T9" s="71"/>
    </row>
    <row r="10" spans="2:24" ht="15.75" customHeight="1" x14ac:dyDescent="0.2">
      <c r="B10" s="70"/>
      <c r="C10" s="147"/>
      <c r="D10" s="147"/>
      <c r="E10" s="147"/>
      <c r="F10" s="147"/>
      <c r="G10" s="147"/>
      <c r="H10" s="147"/>
      <c r="I10" s="147"/>
      <c r="J10" s="147"/>
      <c r="K10" s="147"/>
      <c r="L10" s="147"/>
      <c r="M10" s="147"/>
      <c r="N10" s="147"/>
      <c r="O10" s="147"/>
      <c r="P10" s="147"/>
      <c r="Q10" s="147"/>
      <c r="R10" s="147"/>
      <c r="S10" s="147"/>
      <c r="T10" s="71"/>
    </row>
    <row r="11" spans="2:24" ht="15.75" customHeight="1" x14ac:dyDescent="0.3">
      <c r="B11" s="70"/>
      <c r="C11" s="72"/>
      <c r="D11" s="72"/>
      <c r="E11" s="72"/>
      <c r="F11" s="72"/>
      <c r="G11" s="72"/>
      <c r="H11" s="72"/>
      <c r="I11" s="72"/>
      <c r="J11" s="72"/>
      <c r="K11" s="72"/>
      <c r="L11" s="72"/>
      <c r="M11" s="72"/>
      <c r="N11" s="72"/>
      <c r="O11" s="72"/>
      <c r="P11" s="72"/>
      <c r="Q11" s="72"/>
      <c r="R11" s="72"/>
      <c r="S11" s="72"/>
      <c r="T11" s="71"/>
    </row>
    <row r="12" spans="2:24" ht="38.25" customHeight="1" x14ac:dyDescent="0.2">
      <c r="B12" s="70"/>
      <c r="C12" s="156" t="s">
        <v>225</v>
      </c>
      <c r="D12" s="156"/>
      <c r="E12" s="156"/>
      <c r="F12" s="156"/>
      <c r="G12" s="156"/>
      <c r="H12" s="156"/>
      <c r="I12" s="156"/>
      <c r="J12" s="156"/>
      <c r="K12" s="156"/>
      <c r="L12" s="156"/>
      <c r="M12" s="156"/>
      <c r="N12" s="156"/>
      <c r="O12" s="156"/>
      <c r="P12" s="156"/>
      <c r="Q12" s="156"/>
      <c r="R12" s="156"/>
      <c r="S12" s="156"/>
      <c r="T12" s="71"/>
    </row>
    <row r="13" spans="2:24" ht="20.25" thickBot="1" x14ac:dyDescent="0.25">
      <c r="B13" s="70"/>
      <c r="C13" s="57"/>
      <c r="D13" s="57"/>
      <c r="E13" s="57"/>
      <c r="F13" s="57"/>
      <c r="G13" s="57"/>
      <c r="H13" s="57"/>
      <c r="I13" s="57"/>
      <c r="J13" s="57"/>
      <c r="K13" s="57"/>
      <c r="L13" s="57"/>
      <c r="M13" s="57"/>
      <c r="N13" s="57"/>
      <c r="O13" s="57"/>
      <c r="P13" s="57"/>
      <c r="Q13" s="57"/>
      <c r="R13" s="57"/>
      <c r="S13" s="57"/>
      <c r="T13" s="71"/>
    </row>
    <row r="14" spans="2:24" ht="200.1" hidden="1" customHeight="1" x14ac:dyDescent="0.2">
      <c r="B14" s="70"/>
      <c r="C14" s="57"/>
      <c r="D14" s="57"/>
      <c r="E14" s="57"/>
      <c r="F14" s="57"/>
      <c r="G14" s="57"/>
      <c r="H14" s="57"/>
      <c r="I14" s="57"/>
      <c r="J14" s="57"/>
      <c r="K14" s="57"/>
      <c r="L14" s="57"/>
      <c r="M14" s="57"/>
      <c r="N14" s="57"/>
      <c r="O14" s="57"/>
      <c r="P14" s="57"/>
      <c r="Q14" s="57"/>
      <c r="R14" s="57"/>
      <c r="S14" s="57"/>
      <c r="T14" s="71"/>
    </row>
    <row r="15" spans="2:24" ht="200.1" hidden="1" customHeight="1" x14ac:dyDescent="0.2">
      <c r="B15" s="70"/>
      <c r="C15" s="57"/>
      <c r="D15" s="57"/>
      <c r="E15" s="57"/>
      <c r="F15" s="57"/>
      <c r="G15" s="57"/>
      <c r="H15" s="57"/>
      <c r="I15" s="57"/>
      <c r="J15" s="57"/>
      <c r="K15" s="57"/>
      <c r="L15" s="57"/>
      <c r="M15" s="57"/>
      <c r="N15" s="57"/>
      <c r="O15" s="57"/>
      <c r="P15" s="57"/>
      <c r="Q15" s="57"/>
      <c r="R15" s="57"/>
      <c r="S15" s="57"/>
      <c r="T15" s="71"/>
    </row>
    <row r="16" spans="2:24" ht="200.1" hidden="1" customHeight="1" thickBot="1" x14ac:dyDescent="0.25">
      <c r="B16" s="70"/>
      <c r="C16" s="57"/>
      <c r="D16" s="57"/>
      <c r="E16" s="57"/>
      <c r="F16" s="57"/>
      <c r="G16" s="57"/>
      <c r="H16" s="57"/>
      <c r="I16" s="57"/>
      <c r="J16" s="57"/>
      <c r="K16" s="57"/>
      <c r="L16" s="57"/>
      <c r="M16" s="57"/>
      <c r="N16" s="57"/>
      <c r="O16" s="57"/>
      <c r="P16" s="57"/>
      <c r="Q16" s="57"/>
      <c r="R16" s="57"/>
      <c r="S16" s="57"/>
      <c r="T16" s="71"/>
    </row>
    <row r="17" spans="2:20" ht="30" customHeight="1" thickTop="1" thickBot="1" x14ac:dyDescent="0.25">
      <c r="B17" s="70"/>
      <c r="C17" s="57"/>
      <c r="D17" s="57"/>
      <c r="E17" s="57"/>
      <c r="F17" s="57"/>
      <c r="G17" s="57"/>
      <c r="H17" s="57"/>
      <c r="I17" s="57"/>
      <c r="J17" s="57"/>
      <c r="K17" s="57"/>
      <c r="L17" s="57"/>
      <c r="M17" s="57"/>
      <c r="N17" s="57"/>
      <c r="O17" s="57"/>
      <c r="P17" s="157" t="s">
        <v>394</v>
      </c>
      <c r="Q17" s="157"/>
      <c r="R17" s="157"/>
      <c r="S17" s="57"/>
      <c r="T17" s="71"/>
    </row>
    <row r="18" spans="2:20" ht="65.099999999999994" customHeight="1" thickTop="1" thickBot="1" x14ac:dyDescent="0.25">
      <c r="B18" s="70"/>
      <c r="C18" s="80" t="s">
        <v>385</v>
      </c>
      <c r="D18" s="80" t="s">
        <v>485</v>
      </c>
      <c r="E18" s="80" t="s">
        <v>486</v>
      </c>
      <c r="F18" s="80" t="s">
        <v>487</v>
      </c>
      <c r="G18" s="80" t="s">
        <v>386</v>
      </c>
      <c r="H18" s="80" t="s">
        <v>387</v>
      </c>
      <c r="I18" s="80" t="s">
        <v>388</v>
      </c>
      <c r="J18" s="80" t="s">
        <v>389</v>
      </c>
      <c r="K18" s="80" t="s">
        <v>390</v>
      </c>
      <c r="L18" s="80" t="s">
        <v>391</v>
      </c>
      <c r="M18" s="80" t="s">
        <v>392</v>
      </c>
      <c r="N18" s="80" t="s">
        <v>393</v>
      </c>
      <c r="O18" s="80" t="s">
        <v>407</v>
      </c>
      <c r="P18" s="83" t="s">
        <v>2</v>
      </c>
      <c r="Q18" s="83" t="s">
        <v>10</v>
      </c>
      <c r="R18" s="84" t="s">
        <v>395</v>
      </c>
      <c r="S18" s="80" t="s">
        <v>422</v>
      </c>
      <c r="T18" s="71"/>
    </row>
    <row r="19" spans="2:20" ht="312.75" customHeight="1" thickTop="1" thickBot="1" x14ac:dyDescent="0.25">
      <c r="B19" s="70"/>
      <c r="C19" s="43" t="s">
        <v>168</v>
      </c>
      <c r="D19" s="45" t="s">
        <v>665</v>
      </c>
      <c r="E19" s="43" t="s">
        <v>493</v>
      </c>
      <c r="F19" s="43" t="s">
        <v>494</v>
      </c>
      <c r="G19" s="43"/>
      <c r="H19" s="123" t="s">
        <v>291</v>
      </c>
      <c r="I19" s="124" t="s">
        <v>332</v>
      </c>
      <c r="J19" s="123" t="s">
        <v>15</v>
      </c>
      <c r="K19" s="126" t="s">
        <v>65</v>
      </c>
      <c r="L19" s="123">
        <v>1</v>
      </c>
      <c r="M19" s="123" t="s">
        <v>19</v>
      </c>
      <c r="N19" s="123" t="s">
        <v>96</v>
      </c>
      <c r="O19" s="123" t="s">
        <v>38</v>
      </c>
      <c r="P19" s="123" t="s">
        <v>380</v>
      </c>
      <c r="Q19" s="123" t="s">
        <v>380</v>
      </c>
      <c r="R19" s="123" t="s">
        <v>722</v>
      </c>
      <c r="S19" s="43"/>
      <c r="T19" s="71"/>
    </row>
    <row r="20" spans="2:20" ht="159.94999999999999" customHeight="1" thickTop="1" thickBot="1" x14ac:dyDescent="0.25">
      <c r="B20" s="70"/>
      <c r="C20" s="43" t="s">
        <v>168</v>
      </c>
      <c r="D20" s="45" t="s">
        <v>665</v>
      </c>
      <c r="E20" s="43" t="s">
        <v>493</v>
      </c>
      <c r="F20" s="43" t="s">
        <v>494</v>
      </c>
      <c r="G20" s="43"/>
      <c r="H20" s="123" t="s">
        <v>291</v>
      </c>
      <c r="I20" s="123" t="s">
        <v>193</v>
      </c>
      <c r="J20" s="123" t="s">
        <v>14</v>
      </c>
      <c r="K20" s="126" t="s">
        <v>192</v>
      </c>
      <c r="L20" s="173">
        <v>1</v>
      </c>
      <c r="M20" s="123" t="s">
        <v>19</v>
      </c>
      <c r="N20" s="123" t="s">
        <v>96</v>
      </c>
      <c r="O20" s="123" t="s">
        <v>38</v>
      </c>
      <c r="P20" s="123" t="s">
        <v>380</v>
      </c>
      <c r="Q20" s="123" t="s">
        <v>380</v>
      </c>
      <c r="R20" s="123" t="s">
        <v>182</v>
      </c>
      <c r="S20" s="43"/>
      <c r="T20" s="71"/>
    </row>
    <row r="21" spans="2:20" ht="159.94999999999999" customHeight="1" thickTop="1" thickBot="1" x14ac:dyDescent="0.25">
      <c r="B21" s="70"/>
      <c r="C21" s="43" t="s">
        <v>168</v>
      </c>
      <c r="D21" s="45" t="s">
        <v>665</v>
      </c>
      <c r="E21" s="43" t="s">
        <v>493</v>
      </c>
      <c r="F21" s="43" t="s">
        <v>494</v>
      </c>
      <c r="G21" s="43" t="s">
        <v>291</v>
      </c>
      <c r="H21" s="123"/>
      <c r="I21" s="123" t="s">
        <v>153</v>
      </c>
      <c r="J21" s="123" t="s">
        <v>14</v>
      </c>
      <c r="K21" s="126" t="s">
        <v>67</v>
      </c>
      <c r="L21" s="172" t="s">
        <v>101</v>
      </c>
      <c r="M21" s="123" t="s">
        <v>19</v>
      </c>
      <c r="N21" s="123" t="s">
        <v>60</v>
      </c>
      <c r="O21" s="123" t="s">
        <v>38</v>
      </c>
      <c r="P21" s="123" t="s">
        <v>154</v>
      </c>
      <c r="Q21" s="123" t="s">
        <v>152</v>
      </c>
      <c r="R21" s="123" t="s">
        <v>155</v>
      </c>
      <c r="S21" s="43"/>
      <c r="T21" s="71"/>
    </row>
    <row r="22" spans="2:20" ht="159.94999999999999" customHeight="1" thickTop="1" thickBot="1" x14ac:dyDescent="0.25">
      <c r="B22" s="70"/>
      <c r="C22" s="43" t="s">
        <v>168</v>
      </c>
      <c r="D22" s="45" t="s">
        <v>665</v>
      </c>
      <c r="E22" s="43" t="s">
        <v>493</v>
      </c>
      <c r="F22" s="43" t="s">
        <v>494</v>
      </c>
      <c r="G22" s="43" t="s">
        <v>291</v>
      </c>
      <c r="H22" s="123"/>
      <c r="I22" s="123" t="s">
        <v>586</v>
      </c>
      <c r="J22" s="123" t="s">
        <v>14</v>
      </c>
      <c r="K22" s="126" t="s">
        <v>67</v>
      </c>
      <c r="L22" s="172" t="s">
        <v>98</v>
      </c>
      <c r="M22" s="123" t="s">
        <v>19</v>
      </c>
      <c r="N22" s="123" t="s">
        <v>60</v>
      </c>
      <c r="O22" s="123" t="s">
        <v>38</v>
      </c>
      <c r="P22" s="123" t="s">
        <v>588</v>
      </c>
      <c r="Q22" s="123" t="s">
        <v>589</v>
      </c>
      <c r="R22" s="123" t="s">
        <v>590</v>
      </c>
      <c r="S22" s="43"/>
      <c r="T22" s="71"/>
    </row>
    <row r="23" spans="2:20" ht="159.94999999999999" customHeight="1" thickTop="1" thickBot="1" x14ac:dyDescent="0.25">
      <c r="B23" s="70"/>
      <c r="C23" s="43" t="s">
        <v>168</v>
      </c>
      <c r="D23" s="45" t="s">
        <v>665</v>
      </c>
      <c r="E23" s="43" t="s">
        <v>493</v>
      </c>
      <c r="F23" s="43" t="s">
        <v>494</v>
      </c>
      <c r="G23" s="43" t="s">
        <v>291</v>
      </c>
      <c r="H23" s="123"/>
      <c r="I23" s="123" t="s">
        <v>591</v>
      </c>
      <c r="J23" s="123" t="s">
        <v>15</v>
      </c>
      <c r="K23" s="126" t="s">
        <v>65</v>
      </c>
      <c r="L23" s="172" t="s">
        <v>593</v>
      </c>
      <c r="M23" s="123" t="s">
        <v>587</v>
      </c>
      <c r="N23" s="123" t="s">
        <v>171</v>
      </c>
      <c r="O23" s="123" t="s">
        <v>38</v>
      </c>
      <c r="P23" s="123" t="s">
        <v>728</v>
      </c>
      <c r="Q23" s="123" t="s">
        <v>729</v>
      </c>
      <c r="R23" s="123" t="s">
        <v>592</v>
      </c>
      <c r="S23" s="43"/>
      <c r="T23" s="71"/>
    </row>
    <row r="24" spans="2:20" ht="159.94999999999999" customHeight="1" thickTop="1" thickBot="1" x14ac:dyDescent="0.25">
      <c r="B24" s="70"/>
      <c r="C24" s="43" t="s">
        <v>168</v>
      </c>
      <c r="D24" s="45" t="s">
        <v>665</v>
      </c>
      <c r="E24" s="43" t="s">
        <v>493</v>
      </c>
      <c r="F24" s="43" t="s">
        <v>494</v>
      </c>
      <c r="G24" s="43" t="s">
        <v>291</v>
      </c>
      <c r="H24" s="123"/>
      <c r="I24" s="123" t="s">
        <v>594</v>
      </c>
      <c r="J24" s="123" t="s">
        <v>14</v>
      </c>
      <c r="K24" s="126" t="s">
        <v>67</v>
      </c>
      <c r="L24" s="172" t="s">
        <v>595</v>
      </c>
      <c r="M24" s="123" t="s">
        <v>587</v>
      </c>
      <c r="N24" s="123" t="s">
        <v>60</v>
      </c>
      <c r="O24" s="123" t="s">
        <v>38</v>
      </c>
      <c r="P24" s="123" t="s">
        <v>596</v>
      </c>
      <c r="Q24" s="123" t="s">
        <v>597</v>
      </c>
      <c r="R24" s="123" t="s">
        <v>598</v>
      </c>
      <c r="S24" s="43"/>
      <c r="T24" s="71"/>
    </row>
    <row r="25" spans="2:20" ht="312.75" thickTop="1" thickBot="1" x14ac:dyDescent="0.25">
      <c r="B25" s="70"/>
      <c r="C25" s="43" t="s">
        <v>215</v>
      </c>
      <c r="D25" s="45" t="s">
        <v>665</v>
      </c>
      <c r="E25" s="43" t="s">
        <v>493</v>
      </c>
      <c r="F25" s="43" t="s">
        <v>494</v>
      </c>
      <c r="G25" s="43" t="s">
        <v>291</v>
      </c>
      <c r="H25" s="123"/>
      <c r="I25" s="123" t="s">
        <v>763</v>
      </c>
      <c r="J25" s="123" t="s">
        <v>15</v>
      </c>
      <c r="K25" s="126" t="s">
        <v>65</v>
      </c>
      <c r="L25" s="123" t="s">
        <v>214</v>
      </c>
      <c r="M25" s="123" t="s">
        <v>19</v>
      </c>
      <c r="N25" s="123" t="s">
        <v>171</v>
      </c>
      <c r="O25" s="123" t="s">
        <v>37</v>
      </c>
      <c r="P25" s="123" t="s">
        <v>380</v>
      </c>
      <c r="Q25" s="123" t="s">
        <v>380</v>
      </c>
      <c r="R25" s="123" t="s">
        <v>474</v>
      </c>
      <c r="S25" s="43"/>
      <c r="T25" s="71"/>
    </row>
    <row r="26" spans="2:20" ht="159.94999999999999" customHeight="1" thickTop="1" thickBot="1" x14ac:dyDescent="0.25">
      <c r="B26" s="70"/>
      <c r="C26" s="43" t="s">
        <v>215</v>
      </c>
      <c r="D26" s="45" t="s">
        <v>665</v>
      </c>
      <c r="E26" s="43" t="s">
        <v>493</v>
      </c>
      <c r="F26" s="43" t="s">
        <v>494</v>
      </c>
      <c r="G26" s="43" t="s">
        <v>291</v>
      </c>
      <c r="H26" s="123"/>
      <c r="I26" s="123" t="s">
        <v>209</v>
      </c>
      <c r="J26" s="123" t="s">
        <v>15</v>
      </c>
      <c r="K26" s="126" t="s">
        <v>65</v>
      </c>
      <c r="L26" s="123" t="s">
        <v>210</v>
      </c>
      <c r="M26" s="123" t="s">
        <v>19</v>
      </c>
      <c r="N26" s="123" t="s">
        <v>171</v>
      </c>
      <c r="O26" s="123" t="s">
        <v>37</v>
      </c>
      <c r="P26" s="123" t="s">
        <v>380</v>
      </c>
      <c r="Q26" s="123" t="s">
        <v>380</v>
      </c>
      <c r="R26" s="123" t="s">
        <v>181</v>
      </c>
      <c r="S26" s="43"/>
      <c r="T26" s="71"/>
    </row>
    <row r="27" spans="2:20" ht="159.94999999999999" customHeight="1" thickTop="1" thickBot="1" x14ac:dyDescent="0.25">
      <c r="B27" s="70"/>
      <c r="C27" s="43" t="s">
        <v>215</v>
      </c>
      <c r="D27" s="45" t="s">
        <v>665</v>
      </c>
      <c r="E27" s="43" t="s">
        <v>493</v>
      </c>
      <c r="F27" s="43" t="s">
        <v>494</v>
      </c>
      <c r="G27" s="43" t="s">
        <v>291</v>
      </c>
      <c r="H27" s="123"/>
      <c r="I27" s="123" t="s">
        <v>213</v>
      </c>
      <c r="J27" s="123" t="s">
        <v>15</v>
      </c>
      <c r="K27" s="126" t="s">
        <v>65</v>
      </c>
      <c r="L27" s="123" t="s">
        <v>600</v>
      </c>
      <c r="M27" s="123" t="s">
        <v>19</v>
      </c>
      <c r="N27" s="123" t="s">
        <v>171</v>
      </c>
      <c r="O27" s="123" t="s">
        <v>37</v>
      </c>
      <c r="P27" s="123" t="s">
        <v>380</v>
      </c>
      <c r="Q27" s="123" t="s">
        <v>380</v>
      </c>
      <c r="R27" s="123" t="s">
        <v>213</v>
      </c>
      <c r="S27" s="43"/>
      <c r="T27" s="71"/>
    </row>
    <row r="28" spans="2:20" ht="159.94999999999999" customHeight="1" thickTop="1" thickBot="1" x14ac:dyDescent="0.25">
      <c r="B28" s="70"/>
      <c r="C28" s="43" t="s">
        <v>215</v>
      </c>
      <c r="D28" s="45" t="s">
        <v>665</v>
      </c>
      <c r="E28" s="43" t="s">
        <v>493</v>
      </c>
      <c r="F28" s="43" t="s">
        <v>494</v>
      </c>
      <c r="G28" s="43" t="s">
        <v>291</v>
      </c>
      <c r="H28" s="123"/>
      <c r="I28" s="123" t="s">
        <v>396</v>
      </c>
      <c r="J28" s="123" t="s">
        <v>15</v>
      </c>
      <c r="K28" s="126" t="s">
        <v>65</v>
      </c>
      <c r="L28" s="174" t="s">
        <v>180</v>
      </c>
      <c r="M28" s="123" t="s">
        <v>397</v>
      </c>
      <c r="N28" s="123" t="s">
        <v>171</v>
      </c>
      <c r="O28" s="123" t="s">
        <v>37</v>
      </c>
      <c r="P28" s="123" t="s">
        <v>380</v>
      </c>
      <c r="Q28" s="123" t="s">
        <v>380</v>
      </c>
      <c r="R28" s="123" t="s">
        <v>398</v>
      </c>
      <c r="S28" s="43"/>
      <c r="T28" s="71"/>
    </row>
    <row r="29" spans="2:20" ht="159.94999999999999" customHeight="1" thickTop="1" thickBot="1" x14ac:dyDescent="0.25">
      <c r="B29" s="70"/>
      <c r="C29" s="43" t="s">
        <v>215</v>
      </c>
      <c r="D29" s="45" t="s">
        <v>665</v>
      </c>
      <c r="E29" s="43" t="s">
        <v>493</v>
      </c>
      <c r="F29" s="43" t="s">
        <v>494</v>
      </c>
      <c r="G29" s="43" t="s">
        <v>291</v>
      </c>
      <c r="H29" s="123"/>
      <c r="I29" s="123" t="s">
        <v>723</v>
      </c>
      <c r="J29" s="123" t="s">
        <v>15</v>
      </c>
      <c r="K29" s="126" t="s">
        <v>65</v>
      </c>
      <c r="L29" s="175" t="s">
        <v>599</v>
      </c>
      <c r="M29" s="123" t="s">
        <v>397</v>
      </c>
      <c r="N29" s="123" t="s">
        <v>399</v>
      </c>
      <c r="O29" s="123" t="s">
        <v>37</v>
      </c>
      <c r="P29" s="123" t="s">
        <v>380</v>
      </c>
      <c r="Q29" s="123" t="s">
        <v>380</v>
      </c>
      <c r="R29" s="123" t="s">
        <v>723</v>
      </c>
      <c r="S29" s="43"/>
      <c r="T29" s="71"/>
    </row>
    <row r="30" spans="2:20" ht="159.94999999999999" customHeight="1" thickTop="1" thickBot="1" x14ac:dyDescent="0.25">
      <c r="B30" s="70"/>
      <c r="C30" s="43" t="s">
        <v>215</v>
      </c>
      <c r="D30" s="45" t="s">
        <v>665</v>
      </c>
      <c r="E30" s="43" t="s">
        <v>493</v>
      </c>
      <c r="F30" s="43" t="s">
        <v>494</v>
      </c>
      <c r="G30" s="43" t="s">
        <v>291</v>
      </c>
      <c r="H30" s="123"/>
      <c r="I30" s="123" t="s">
        <v>724</v>
      </c>
      <c r="J30" s="123" t="s">
        <v>1</v>
      </c>
      <c r="K30" s="126" t="s">
        <v>66</v>
      </c>
      <c r="L30" s="176" t="s">
        <v>607</v>
      </c>
      <c r="M30" s="123" t="s">
        <v>587</v>
      </c>
      <c r="N30" s="123" t="s">
        <v>171</v>
      </c>
      <c r="O30" s="123" t="s">
        <v>37</v>
      </c>
      <c r="P30" s="123" t="s">
        <v>380</v>
      </c>
      <c r="Q30" s="123" t="s">
        <v>380</v>
      </c>
      <c r="R30" s="123" t="s">
        <v>725</v>
      </c>
      <c r="S30" s="43"/>
      <c r="T30" s="71"/>
    </row>
    <row r="31" spans="2:20" ht="159.94999999999999" customHeight="1" thickTop="1" thickBot="1" x14ac:dyDescent="0.25">
      <c r="B31" s="70"/>
      <c r="C31" s="43" t="s">
        <v>215</v>
      </c>
      <c r="D31" s="45" t="s">
        <v>665</v>
      </c>
      <c r="E31" s="43" t="s">
        <v>493</v>
      </c>
      <c r="F31" s="43" t="s">
        <v>494</v>
      </c>
      <c r="G31" s="43" t="s">
        <v>291</v>
      </c>
      <c r="H31" s="123"/>
      <c r="I31" s="123" t="s">
        <v>601</v>
      </c>
      <c r="J31" s="123" t="s">
        <v>14</v>
      </c>
      <c r="K31" s="126" t="s">
        <v>67</v>
      </c>
      <c r="L31" s="176" t="s">
        <v>608</v>
      </c>
      <c r="M31" s="177" t="s">
        <v>587</v>
      </c>
      <c r="N31" s="123" t="s">
        <v>602</v>
      </c>
      <c r="O31" s="123" t="s">
        <v>37</v>
      </c>
      <c r="P31" s="123" t="s">
        <v>380</v>
      </c>
      <c r="Q31" s="123" t="s">
        <v>380</v>
      </c>
      <c r="R31" s="123" t="s">
        <v>726</v>
      </c>
      <c r="S31" s="43"/>
      <c r="T31" s="71"/>
    </row>
    <row r="32" spans="2:20" ht="159.94999999999999" customHeight="1" thickTop="1" thickBot="1" x14ac:dyDescent="0.25">
      <c r="B32" s="70"/>
      <c r="C32" s="43" t="s">
        <v>215</v>
      </c>
      <c r="D32" s="45" t="s">
        <v>665</v>
      </c>
      <c r="E32" s="43" t="s">
        <v>493</v>
      </c>
      <c r="F32" s="43" t="s">
        <v>494</v>
      </c>
      <c r="G32" s="43" t="s">
        <v>291</v>
      </c>
      <c r="H32" s="123"/>
      <c r="I32" s="123" t="s">
        <v>603</v>
      </c>
      <c r="J32" s="123" t="s">
        <v>15</v>
      </c>
      <c r="K32" s="126" t="s">
        <v>65</v>
      </c>
      <c r="L32" s="176" t="s">
        <v>604</v>
      </c>
      <c r="M32" s="123" t="s">
        <v>587</v>
      </c>
      <c r="N32" s="121" t="s">
        <v>60</v>
      </c>
      <c r="O32" s="123" t="s">
        <v>37</v>
      </c>
      <c r="P32" s="121" t="s">
        <v>605</v>
      </c>
      <c r="Q32" s="121" t="s">
        <v>606</v>
      </c>
      <c r="R32" s="121" t="s">
        <v>727</v>
      </c>
      <c r="S32" s="43"/>
      <c r="T32" s="71"/>
    </row>
    <row r="33" spans="2:20" ht="159.94999999999999" customHeight="1" thickTop="1" thickBot="1" x14ac:dyDescent="0.25">
      <c r="B33" s="70"/>
      <c r="C33" s="43" t="s">
        <v>169</v>
      </c>
      <c r="D33" s="45" t="s">
        <v>665</v>
      </c>
      <c r="E33" s="43" t="s">
        <v>493</v>
      </c>
      <c r="F33" s="43" t="s">
        <v>494</v>
      </c>
      <c r="G33" s="43" t="s">
        <v>291</v>
      </c>
      <c r="H33" s="123"/>
      <c r="I33" s="123" t="s">
        <v>362</v>
      </c>
      <c r="J33" s="123" t="s">
        <v>15</v>
      </c>
      <c r="K33" s="126" t="s">
        <v>65</v>
      </c>
      <c r="L33" s="123" t="s">
        <v>584</v>
      </c>
      <c r="M33" s="123" t="s">
        <v>19</v>
      </c>
      <c r="N33" s="123" t="s">
        <v>171</v>
      </c>
      <c r="O33" s="123" t="s">
        <v>38</v>
      </c>
      <c r="P33" s="123" t="s">
        <v>380</v>
      </c>
      <c r="Q33" s="123" t="s">
        <v>380</v>
      </c>
      <c r="R33" s="123" t="s">
        <v>363</v>
      </c>
      <c r="S33" s="43"/>
      <c r="T33" s="71"/>
    </row>
    <row r="34" spans="2:20" ht="159.94999999999999" customHeight="1" thickTop="1" thickBot="1" x14ac:dyDescent="0.25">
      <c r="B34" s="70"/>
      <c r="C34" s="43" t="s">
        <v>169</v>
      </c>
      <c r="D34" s="45" t="s">
        <v>665</v>
      </c>
      <c r="E34" s="43" t="s">
        <v>493</v>
      </c>
      <c r="F34" s="43" t="s">
        <v>494</v>
      </c>
      <c r="G34" s="43" t="s">
        <v>291</v>
      </c>
      <c r="H34" s="123"/>
      <c r="I34" s="123" t="s">
        <v>99</v>
      </c>
      <c r="J34" s="123" t="s">
        <v>14</v>
      </c>
      <c r="K34" s="126" t="s">
        <v>67</v>
      </c>
      <c r="L34" s="172" t="s">
        <v>585</v>
      </c>
      <c r="M34" s="123" t="s">
        <v>19</v>
      </c>
      <c r="N34" s="123" t="s">
        <v>60</v>
      </c>
      <c r="O34" s="123" t="s">
        <v>38</v>
      </c>
      <c r="P34" s="123" t="s">
        <v>128</v>
      </c>
      <c r="Q34" s="123" t="s">
        <v>129</v>
      </c>
      <c r="R34" s="123" t="s">
        <v>102</v>
      </c>
      <c r="S34" s="43"/>
      <c r="T34" s="71"/>
    </row>
    <row r="35" spans="2:20" ht="159.94999999999999" customHeight="1" thickTop="1" thickBot="1" x14ac:dyDescent="0.25">
      <c r="B35" s="70"/>
      <c r="C35" s="43" t="s">
        <v>169</v>
      </c>
      <c r="D35" s="45" t="s">
        <v>665</v>
      </c>
      <c r="E35" s="43" t="s">
        <v>493</v>
      </c>
      <c r="F35" s="43" t="s">
        <v>494</v>
      </c>
      <c r="G35" s="43" t="s">
        <v>291</v>
      </c>
      <c r="H35" s="123"/>
      <c r="I35" s="123" t="s">
        <v>100</v>
      </c>
      <c r="J35" s="123" t="s">
        <v>1</v>
      </c>
      <c r="K35" s="126" t="s">
        <v>66</v>
      </c>
      <c r="L35" s="172" t="s">
        <v>101</v>
      </c>
      <c r="M35" s="123" t="s">
        <v>19</v>
      </c>
      <c r="N35" s="123" t="s">
        <v>60</v>
      </c>
      <c r="O35" s="123" t="s">
        <v>38</v>
      </c>
      <c r="P35" s="123" t="s">
        <v>130</v>
      </c>
      <c r="Q35" s="123" t="s">
        <v>131</v>
      </c>
      <c r="R35" s="123" t="s">
        <v>103</v>
      </c>
      <c r="S35" s="43"/>
      <c r="T35" s="71"/>
    </row>
    <row r="36" spans="2:20" ht="33" customHeight="1" thickTop="1" x14ac:dyDescent="0.2">
      <c r="C36" s="22"/>
      <c r="D36" s="22"/>
      <c r="E36" s="22"/>
      <c r="F36" s="22"/>
      <c r="G36" s="22"/>
      <c r="H36" s="22"/>
      <c r="I36" s="26"/>
      <c r="J36" s="26"/>
      <c r="K36" s="27"/>
      <c r="L36" s="26"/>
      <c r="M36" s="26"/>
      <c r="N36" s="26"/>
      <c r="O36" s="22"/>
      <c r="P36" s="22"/>
      <c r="Q36" s="22"/>
      <c r="R36" s="22"/>
      <c r="S36" s="22"/>
    </row>
    <row r="37" spans="2:20" ht="15" hidden="1" customHeight="1" x14ac:dyDescent="0.2">
      <c r="C37" s="23" t="s">
        <v>229</v>
      </c>
      <c r="G37" s="23">
        <f>+COUNTIF($G$19:$G$35,"="&amp;C37)</f>
        <v>15</v>
      </c>
      <c r="H37" s="23">
        <f>+COUNTIF($H$19:$H$35,"="&amp;C37)</f>
        <v>2</v>
      </c>
      <c r="N37" s="32" t="s">
        <v>38</v>
      </c>
      <c r="O37" s="23">
        <f>+COUNTIF($O$19:$O$35,"="&amp;N37)</f>
        <v>9</v>
      </c>
    </row>
    <row r="38" spans="2:20" ht="15" hidden="1" customHeight="1" x14ac:dyDescent="0.2">
      <c r="N38" s="32" t="s">
        <v>37</v>
      </c>
      <c r="O38" s="23">
        <f>+COUNTIF($O$19:$O$35,"="&amp;N38)</f>
        <v>8</v>
      </c>
    </row>
    <row r="39" spans="2:20" ht="15" hidden="1" customHeight="1" x14ac:dyDescent="0.2">
      <c r="O39" s="23">
        <f>+SUM(O37:O38)</f>
        <v>17</v>
      </c>
    </row>
  </sheetData>
  <sheetProtection formatCells="0" formatColumns="0" formatRows="0" insertColumns="0" insertRows="0" insertHyperlinks="0" deleteColumns="0" deleteRows="0" sort="0" autoFilter="0" pivotTables="0"/>
  <autoFilter ref="C18:S35"/>
  <mergeCells count="13">
    <mergeCell ref="P17:R17"/>
    <mergeCell ref="C9:S10"/>
    <mergeCell ref="C12:S12"/>
    <mergeCell ref="B2:I3"/>
    <mergeCell ref="B4:I6"/>
    <mergeCell ref="J2:P3"/>
    <mergeCell ref="J4:P4"/>
    <mergeCell ref="J5:P5"/>
    <mergeCell ref="J6:P6"/>
    <mergeCell ref="Q5:T5"/>
    <mergeCell ref="Q6:T6"/>
    <mergeCell ref="Q4:T4"/>
    <mergeCell ref="Q2:T3"/>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Desplegables'!$B$16:$B$18</xm:f>
          </x14:formula1>
          <xm:sqref>C19:C35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rgb="FF626262"/>
    <pageSetUpPr fitToPage="1"/>
  </sheetPr>
  <dimension ref="B1:Z71"/>
  <sheetViews>
    <sheetView showGridLines="0" zoomScale="70" zoomScaleNormal="70" workbookViewId="0">
      <selection activeCell="P34" sqref="P34"/>
    </sheetView>
  </sheetViews>
  <sheetFormatPr baseColWidth="10" defaultColWidth="11.42578125" defaultRowHeight="15" x14ac:dyDescent="0.2"/>
  <cols>
    <col min="1" max="1" width="1.7109375" style="23" customWidth="1"/>
    <col min="2" max="2" width="2.140625" style="23" customWidth="1"/>
    <col min="3" max="3" width="17.85546875" style="23" customWidth="1"/>
    <col min="4" max="4" width="19.28515625" style="23" customWidth="1"/>
    <col min="5" max="5" width="21.140625" style="23" customWidth="1"/>
    <col min="6" max="6" width="17.140625" style="23" customWidth="1"/>
    <col min="7" max="7" width="15.42578125" style="23" customWidth="1"/>
    <col min="8" max="8" width="15.85546875" style="23" customWidth="1"/>
    <col min="9" max="9" width="23.7109375" style="41" customWidth="1"/>
    <col min="10" max="10" width="19.85546875" style="41" customWidth="1"/>
    <col min="11" max="11" width="15.5703125" style="23" customWidth="1"/>
    <col min="12" max="12" width="18.5703125" style="23" customWidth="1"/>
    <col min="13" max="13" width="17.85546875" style="23" customWidth="1"/>
    <col min="14" max="14" width="15.140625" style="23" customWidth="1"/>
    <col min="15" max="15" width="20.28515625" style="23" customWidth="1"/>
    <col min="16" max="17" width="34.7109375" style="23" customWidth="1"/>
    <col min="18" max="18" width="48.5703125" style="23" customWidth="1"/>
    <col min="19" max="19" width="26.85546875" style="23" customWidth="1"/>
    <col min="20" max="20" width="2.140625" style="23" customWidth="1"/>
    <col min="21" max="25" width="11.42578125" style="23"/>
    <col min="26" max="26" width="20.7109375" style="24" bestFit="1" customWidth="1"/>
    <col min="27" max="16384" width="11.42578125" style="23"/>
  </cols>
  <sheetData>
    <row r="1" spans="2:24" ht="15.75" thickBot="1" x14ac:dyDescent="0.25"/>
    <row r="2" spans="2:24" ht="17.25" customHeight="1" thickTop="1" thickBot="1" x14ac:dyDescent="0.25">
      <c r="B2" s="143" t="s">
        <v>5</v>
      </c>
      <c r="C2" s="143"/>
      <c r="D2" s="143"/>
      <c r="E2" s="143"/>
      <c r="F2" s="143"/>
      <c r="G2" s="143"/>
      <c r="H2" s="143"/>
      <c r="I2" s="143"/>
      <c r="J2" s="144" t="s">
        <v>16</v>
      </c>
      <c r="K2" s="144"/>
      <c r="L2" s="144"/>
      <c r="M2" s="144"/>
      <c r="N2" s="144"/>
      <c r="O2" s="144"/>
      <c r="P2" s="144"/>
      <c r="Q2" s="144" t="s">
        <v>17</v>
      </c>
      <c r="R2" s="144"/>
      <c r="S2" s="144"/>
      <c r="T2" s="144"/>
      <c r="U2" s="24"/>
      <c r="V2" s="24"/>
      <c r="W2" s="24"/>
      <c r="X2" s="24"/>
    </row>
    <row r="3" spans="2:24" ht="17.25" customHeight="1" thickTop="1" thickBot="1" x14ac:dyDescent="0.25">
      <c r="B3" s="143"/>
      <c r="C3" s="143"/>
      <c r="D3" s="143"/>
      <c r="E3" s="143"/>
      <c r="F3" s="143"/>
      <c r="G3" s="143"/>
      <c r="H3" s="143"/>
      <c r="I3" s="143"/>
      <c r="J3" s="144"/>
      <c r="K3" s="144"/>
      <c r="L3" s="144"/>
      <c r="M3" s="144"/>
      <c r="N3" s="144"/>
      <c r="O3" s="144"/>
      <c r="P3" s="144"/>
      <c r="Q3" s="144"/>
      <c r="R3" s="144"/>
      <c r="S3" s="144"/>
      <c r="T3" s="144"/>
      <c r="U3" s="24"/>
      <c r="V3" s="24"/>
      <c r="W3" s="24"/>
      <c r="X3" s="24"/>
    </row>
    <row r="4" spans="2:24" ht="24" customHeight="1" thickTop="1" thickBot="1" x14ac:dyDescent="0.25">
      <c r="B4" s="144"/>
      <c r="C4" s="144"/>
      <c r="D4" s="144"/>
      <c r="E4" s="144"/>
      <c r="F4" s="144"/>
      <c r="G4" s="144"/>
      <c r="H4" s="144"/>
      <c r="I4" s="144"/>
      <c r="J4" s="144" t="s">
        <v>6</v>
      </c>
      <c r="K4" s="144"/>
      <c r="L4" s="144"/>
      <c r="M4" s="144"/>
      <c r="N4" s="144"/>
      <c r="O4" s="144"/>
      <c r="P4" s="144"/>
      <c r="Q4" s="145" t="s">
        <v>68</v>
      </c>
      <c r="R4" s="145"/>
      <c r="S4" s="145"/>
      <c r="T4" s="145"/>
      <c r="U4" s="24"/>
      <c r="V4" s="24"/>
      <c r="W4" s="24"/>
      <c r="X4" s="24"/>
    </row>
    <row r="5" spans="2:24" ht="24" customHeight="1" thickTop="1" thickBot="1" x14ac:dyDescent="0.25">
      <c r="B5" s="144"/>
      <c r="C5" s="144"/>
      <c r="D5" s="144"/>
      <c r="E5" s="144"/>
      <c r="F5" s="144"/>
      <c r="G5" s="144"/>
      <c r="H5" s="144"/>
      <c r="I5" s="144"/>
      <c r="J5" s="144" t="s">
        <v>7</v>
      </c>
      <c r="K5" s="144"/>
      <c r="L5" s="144"/>
      <c r="M5" s="144"/>
      <c r="N5" s="144"/>
      <c r="O5" s="144"/>
      <c r="P5" s="144"/>
      <c r="Q5" s="144" t="s">
        <v>441</v>
      </c>
      <c r="R5" s="144"/>
      <c r="S5" s="144"/>
      <c r="T5" s="144"/>
      <c r="U5" s="24"/>
      <c r="V5" s="24"/>
      <c r="W5" s="24"/>
      <c r="X5" s="24"/>
    </row>
    <row r="6" spans="2:24" ht="24" customHeight="1" thickTop="1" thickBot="1" x14ac:dyDescent="0.25">
      <c r="B6" s="144"/>
      <c r="C6" s="144"/>
      <c r="D6" s="144"/>
      <c r="E6" s="144"/>
      <c r="F6" s="144"/>
      <c r="G6" s="144"/>
      <c r="H6" s="144"/>
      <c r="I6" s="144"/>
      <c r="J6" s="144" t="s">
        <v>8</v>
      </c>
      <c r="K6" s="144"/>
      <c r="L6" s="144"/>
      <c r="M6" s="144"/>
      <c r="N6" s="144"/>
      <c r="O6" s="144"/>
      <c r="P6" s="144"/>
      <c r="Q6" s="144" t="s">
        <v>517</v>
      </c>
      <c r="R6" s="144"/>
      <c r="S6" s="144"/>
      <c r="T6" s="144"/>
      <c r="U6" s="24"/>
      <c r="V6" s="24"/>
      <c r="W6" s="24"/>
      <c r="X6" s="24"/>
    </row>
    <row r="7" spans="2:24" ht="16.5" thickTop="1" thickBot="1" x14ac:dyDescent="0.25"/>
    <row r="8" spans="2:24" ht="12" customHeight="1" thickTop="1" x14ac:dyDescent="0.2">
      <c r="B8" s="66"/>
      <c r="C8" s="67"/>
      <c r="D8" s="67"/>
      <c r="E8" s="67"/>
      <c r="F8" s="67"/>
      <c r="G8" s="67"/>
      <c r="H8" s="67"/>
      <c r="I8" s="68"/>
      <c r="J8" s="68"/>
      <c r="K8" s="67"/>
      <c r="L8" s="67"/>
      <c r="M8" s="67"/>
      <c r="N8" s="67"/>
      <c r="O8" s="67"/>
      <c r="P8" s="67"/>
      <c r="Q8" s="67"/>
      <c r="R8" s="67"/>
      <c r="S8" s="67"/>
      <c r="T8" s="69"/>
    </row>
    <row r="9" spans="2:24" ht="15" customHeight="1" x14ac:dyDescent="0.2">
      <c r="B9" s="70"/>
      <c r="C9" s="170" t="s">
        <v>4</v>
      </c>
      <c r="D9" s="170"/>
      <c r="E9" s="170"/>
      <c r="F9" s="170"/>
      <c r="G9" s="170"/>
      <c r="H9" s="170"/>
      <c r="I9" s="170"/>
      <c r="J9" s="170"/>
      <c r="K9" s="170"/>
      <c r="L9" s="170"/>
      <c r="M9" s="170"/>
      <c r="N9" s="170"/>
      <c r="O9" s="170"/>
      <c r="P9" s="170"/>
      <c r="Q9" s="170"/>
      <c r="R9" s="170"/>
      <c r="S9" s="170"/>
      <c r="T9" s="71"/>
    </row>
    <row r="10" spans="2:24" ht="15.75" customHeight="1" x14ac:dyDescent="0.2">
      <c r="B10" s="70"/>
      <c r="C10" s="170"/>
      <c r="D10" s="170"/>
      <c r="E10" s="170"/>
      <c r="F10" s="170"/>
      <c r="G10" s="170"/>
      <c r="H10" s="170"/>
      <c r="I10" s="170"/>
      <c r="J10" s="170"/>
      <c r="K10" s="170"/>
      <c r="L10" s="170"/>
      <c r="M10" s="170"/>
      <c r="N10" s="170"/>
      <c r="O10" s="170"/>
      <c r="P10" s="170"/>
      <c r="Q10" s="170"/>
      <c r="R10" s="170"/>
      <c r="S10" s="170"/>
      <c r="T10" s="71"/>
    </row>
    <row r="11" spans="2:24" ht="15.75" customHeight="1" x14ac:dyDescent="0.3">
      <c r="B11" s="70"/>
      <c r="C11" s="72"/>
      <c r="D11" s="72"/>
      <c r="E11" s="72"/>
      <c r="F11" s="72"/>
      <c r="G11" s="72"/>
      <c r="H11" s="72"/>
      <c r="I11" s="72"/>
      <c r="J11" s="72"/>
      <c r="K11" s="72"/>
      <c r="L11" s="72"/>
      <c r="M11" s="72"/>
      <c r="N11" s="72"/>
      <c r="O11" s="72"/>
      <c r="P11" s="72"/>
      <c r="Q11" s="72"/>
      <c r="R11" s="72"/>
      <c r="S11" s="72"/>
      <c r="T11" s="71"/>
    </row>
    <row r="12" spans="2:24" ht="38.25" customHeight="1" x14ac:dyDescent="0.2">
      <c r="B12" s="70"/>
      <c r="C12" s="171" t="s">
        <v>226</v>
      </c>
      <c r="D12" s="171"/>
      <c r="E12" s="171"/>
      <c r="F12" s="171"/>
      <c r="G12" s="171"/>
      <c r="H12" s="171"/>
      <c r="I12" s="171"/>
      <c r="J12" s="171"/>
      <c r="K12" s="171"/>
      <c r="L12" s="171"/>
      <c r="M12" s="171"/>
      <c r="N12" s="171"/>
      <c r="O12" s="171"/>
      <c r="P12" s="171"/>
      <c r="Q12" s="171"/>
      <c r="R12" s="171"/>
      <c r="S12" s="171"/>
      <c r="T12" s="71"/>
    </row>
    <row r="13" spans="2:24" ht="20.25" thickBot="1" x14ac:dyDescent="0.25">
      <c r="B13" s="70"/>
      <c r="C13" s="57"/>
      <c r="D13" s="57"/>
      <c r="E13" s="57"/>
      <c r="F13" s="57"/>
      <c r="G13" s="57"/>
      <c r="H13" s="57"/>
      <c r="I13" s="57"/>
      <c r="J13" s="57"/>
      <c r="K13" s="57"/>
      <c r="L13" s="57"/>
      <c r="M13" s="57"/>
      <c r="N13" s="57"/>
      <c r="O13" s="57"/>
      <c r="P13" s="57"/>
      <c r="Q13" s="57"/>
      <c r="R13" s="57"/>
      <c r="S13" s="57"/>
      <c r="T13" s="71"/>
    </row>
    <row r="14" spans="2:24" ht="200.1" hidden="1" customHeight="1" x14ac:dyDescent="0.2">
      <c r="B14" s="70"/>
      <c r="C14" s="57"/>
      <c r="D14" s="57"/>
      <c r="E14" s="57"/>
      <c r="F14" s="57"/>
      <c r="G14" s="57"/>
      <c r="H14" s="57"/>
      <c r="I14" s="57"/>
      <c r="J14" s="57"/>
      <c r="K14" s="57"/>
      <c r="L14" s="57"/>
      <c r="M14" s="57"/>
      <c r="N14" s="57"/>
      <c r="O14" s="57"/>
      <c r="P14" s="57"/>
      <c r="Q14" s="57"/>
      <c r="R14" s="57"/>
      <c r="S14" s="57"/>
      <c r="T14" s="71"/>
    </row>
    <row r="15" spans="2:24" ht="200.1" hidden="1" customHeight="1" x14ac:dyDescent="0.2">
      <c r="B15" s="70"/>
      <c r="C15" s="57"/>
      <c r="D15" s="57"/>
      <c r="E15" s="57"/>
      <c r="F15" s="57"/>
      <c r="G15" s="57"/>
      <c r="H15" s="57"/>
      <c r="I15" s="57"/>
      <c r="J15" s="57"/>
      <c r="K15" s="57"/>
      <c r="L15" s="57"/>
      <c r="M15" s="57"/>
      <c r="N15" s="57"/>
      <c r="O15" s="57"/>
      <c r="P15" s="57"/>
      <c r="Q15" s="57"/>
      <c r="R15" s="57"/>
      <c r="S15" s="57"/>
      <c r="T15" s="71"/>
    </row>
    <row r="16" spans="2:24" ht="200.1" hidden="1" customHeight="1" thickBot="1" x14ac:dyDescent="0.25">
      <c r="B16" s="70"/>
      <c r="C16" s="57"/>
      <c r="D16" s="57"/>
      <c r="E16" s="57"/>
      <c r="F16" s="57"/>
      <c r="G16" s="57"/>
      <c r="H16" s="57"/>
      <c r="I16" s="57"/>
      <c r="J16" s="57"/>
      <c r="K16" s="57"/>
      <c r="L16" s="57"/>
      <c r="M16" s="57"/>
      <c r="N16" s="57"/>
      <c r="O16" s="57"/>
      <c r="P16" s="57"/>
      <c r="Q16" s="57"/>
      <c r="R16" s="57"/>
      <c r="S16" s="57"/>
      <c r="T16" s="71"/>
    </row>
    <row r="17" spans="2:20" ht="30" customHeight="1" thickTop="1" thickBot="1" x14ac:dyDescent="0.25">
      <c r="B17" s="70"/>
      <c r="C17" s="57"/>
      <c r="D17" s="57"/>
      <c r="E17" s="57"/>
      <c r="F17" s="57"/>
      <c r="G17" s="57"/>
      <c r="H17" s="57"/>
      <c r="I17" s="57"/>
      <c r="J17" s="57"/>
      <c r="K17" s="57"/>
      <c r="L17" s="57"/>
      <c r="M17" s="57"/>
      <c r="N17" s="57"/>
      <c r="O17" s="57"/>
      <c r="P17" s="157" t="s">
        <v>394</v>
      </c>
      <c r="Q17" s="157"/>
      <c r="R17" s="157"/>
      <c r="S17" s="57"/>
      <c r="T17" s="71"/>
    </row>
    <row r="18" spans="2:20" ht="65.099999999999994" customHeight="1" thickTop="1" thickBot="1" x14ac:dyDescent="0.25">
      <c r="B18" s="70"/>
      <c r="C18" s="80" t="s">
        <v>385</v>
      </c>
      <c r="D18" s="80" t="s">
        <v>485</v>
      </c>
      <c r="E18" s="80" t="s">
        <v>486</v>
      </c>
      <c r="F18" s="80" t="s">
        <v>487</v>
      </c>
      <c r="G18" s="80" t="s">
        <v>386</v>
      </c>
      <c r="H18" s="80" t="s">
        <v>387</v>
      </c>
      <c r="I18" s="80" t="s">
        <v>388</v>
      </c>
      <c r="J18" s="80" t="s">
        <v>389</v>
      </c>
      <c r="K18" s="80" t="s">
        <v>390</v>
      </c>
      <c r="L18" s="80" t="s">
        <v>391</v>
      </c>
      <c r="M18" s="80" t="s">
        <v>392</v>
      </c>
      <c r="N18" s="80" t="s">
        <v>393</v>
      </c>
      <c r="O18" s="80" t="s">
        <v>407</v>
      </c>
      <c r="P18" s="83" t="s">
        <v>2</v>
      </c>
      <c r="Q18" s="83" t="s">
        <v>10</v>
      </c>
      <c r="R18" s="84" t="s">
        <v>395</v>
      </c>
      <c r="S18" s="80" t="s">
        <v>422</v>
      </c>
      <c r="T18" s="71"/>
    </row>
    <row r="19" spans="2:20" ht="159.94999999999999" customHeight="1" thickTop="1" thickBot="1" x14ac:dyDescent="0.25">
      <c r="B19" s="70"/>
      <c r="C19" s="43" t="s">
        <v>184</v>
      </c>
      <c r="D19" s="45" t="s">
        <v>667</v>
      </c>
      <c r="E19" s="43" t="s">
        <v>493</v>
      </c>
      <c r="F19" s="43" t="s">
        <v>495</v>
      </c>
      <c r="G19" s="43" t="s">
        <v>291</v>
      </c>
      <c r="H19" s="43"/>
      <c r="I19" s="123" t="s">
        <v>372</v>
      </c>
      <c r="J19" s="123" t="s">
        <v>14</v>
      </c>
      <c r="K19" s="126" t="s">
        <v>67</v>
      </c>
      <c r="L19" s="172">
        <v>1</v>
      </c>
      <c r="M19" s="123" t="s">
        <v>19</v>
      </c>
      <c r="N19" s="123" t="s">
        <v>60</v>
      </c>
      <c r="O19" s="123" t="s">
        <v>28</v>
      </c>
      <c r="P19" s="123" t="s">
        <v>373</v>
      </c>
      <c r="Q19" s="123" t="s">
        <v>374</v>
      </c>
      <c r="R19" s="123" t="s">
        <v>730</v>
      </c>
      <c r="S19" s="43"/>
      <c r="T19" s="71"/>
    </row>
    <row r="20" spans="2:20" ht="159.94999999999999" customHeight="1" thickTop="1" thickBot="1" x14ac:dyDescent="0.25">
      <c r="B20" s="70"/>
      <c r="C20" s="43" t="s">
        <v>184</v>
      </c>
      <c r="D20" s="45" t="s">
        <v>667</v>
      </c>
      <c r="E20" s="43" t="s">
        <v>493</v>
      </c>
      <c r="F20" s="43" t="s">
        <v>496</v>
      </c>
      <c r="G20" s="43" t="s">
        <v>291</v>
      </c>
      <c r="H20" s="43"/>
      <c r="I20" s="123" t="s">
        <v>731</v>
      </c>
      <c r="J20" s="123" t="s">
        <v>15</v>
      </c>
      <c r="K20" s="126" t="s">
        <v>65</v>
      </c>
      <c r="L20" s="172" t="s">
        <v>375</v>
      </c>
      <c r="M20" s="123" t="s">
        <v>19</v>
      </c>
      <c r="N20" s="123" t="s">
        <v>60</v>
      </c>
      <c r="O20" s="123" t="s">
        <v>30</v>
      </c>
      <c r="P20" s="123" t="s">
        <v>404</v>
      </c>
      <c r="Q20" s="123" t="s">
        <v>405</v>
      </c>
      <c r="R20" s="123" t="s">
        <v>406</v>
      </c>
      <c r="S20" s="43"/>
      <c r="T20" s="71"/>
    </row>
    <row r="21" spans="2:20" ht="159.94999999999999" customHeight="1" thickTop="1" thickBot="1" x14ac:dyDescent="0.25">
      <c r="B21" s="70"/>
      <c r="C21" s="43" t="s">
        <v>184</v>
      </c>
      <c r="D21" s="45" t="s">
        <v>667</v>
      </c>
      <c r="E21" s="43" t="s">
        <v>493</v>
      </c>
      <c r="F21" s="43" t="s">
        <v>506</v>
      </c>
      <c r="G21" s="43" t="s">
        <v>291</v>
      </c>
      <c r="H21" s="43"/>
      <c r="I21" s="123" t="s">
        <v>743</v>
      </c>
      <c r="J21" s="123" t="s">
        <v>1</v>
      </c>
      <c r="K21" s="126" t="s">
        <v>66</v>
      </c>
      <c r="L21" s="172" t="s">
        <v>98</v>
      </c>
      <c r="M21" s="123" t="s">
        <v>19</v>
      </c>
      <c r="N21" s="123" t="s">
        <v>60</v>
      </c>
      <c r="O21" s="123" t="s">
        <v>681</v>
      </c>
      <c r="P21" s="123" t="s">
        <v>746</v>
      </c>
      <c r="Q21" s="123" t="s">
        <v>745</v>
      </c>
      <c r="R21" s="123" t="s">
        <v>744</v>
      </c>
      <c r="S21" s="43"/>
      <c r="T21" s="71"/>
    </row>
    <row r="22" spans="2:20" ht="159.94999999999999" customHeight="1" thickTop="1" thickBot="1" x14ac:dyDescent="0.25">
      <c r="B22" s="70"/>
      <c r="C22" s="43" t="s">
        <v>184</v>
      </c>
      <c r="D22" s="45" t="s">
        <v>667</v>
      </c>
      <c r="E22" s="43" t="s">
        <v>493</v>
      </c>
      <c r="F22" s="43" t="s">
        <v>506</v>
      </c>
      <c r="G22" s="43" t="s">
        <v>291</v>
      </c>
      <c r="H22" s="43"/>
      <c r="I22" s="123" t="s">
        <v>742</v>
      </c>
      <c r="J22" s="123" t="s">
        <v>14</v>
      </c>
      <c r="K22" s="126" t="s">
        <v>67</v>
      </c>
      <c r="L22" s="172" t="s">
        <v>595</v>
      </c>
      <c r="M22" s="123" t="s">
        <v>19</v>
      </c>
      <c r="N22" s="123" t="s">
        <v>60</v>
      </c>
      <c r="O22" s="123" t="s">
        <v>681</v>
      </c>
      <c r="P22" s="123" t="s">
        <v>747</v>
      </c>
      <c r="Q22" s="123" t="s">
        <v>741</v>
      </c>
      <c r="R22" s="123" t="s">
        <v>748</v>
      </c>
      <c r="S22" s="43"/>
      <c r="T22" s="71"/>
    </row>
    <row r="23" spans="2:20" ht="159.94999999999999" customHeight="1" thickTop="1" thickBot="1" x14ac:dyDescent="0.25">
      <c r="B23" s="70"/>
      <c r="C23" s="43" t="s">
        <v>183</v>
      </c>
      <c r="D23" s="45" t="s">
        <v>667</v>
      </c>
      <c r="E23" s="43" t="s">
        <v>493</v>
      </c>
      <c r="F23" s="43" t="s">
        <v>496</v>
      </c>
      <c r="G23" s="43" t="s">
        <v>291</v>
      </c>
      <c r="H23" s="43"/>
      <c r="I23" s="123" t="s">
        <v>104</v>
      </c>
      <c r="J23" s="123" t="s">
        <v>1</v>
      </c>
      <c r="K23" s="126" t="s">
        <v>66</v>
      </c>
      <c r="L23" s="123" t="s">
        <v>75</v>
      </c>
      <c r="M23" s="123" t="s">
        <v>20</v>
      </c>
      <c r="N23" s="123" t="s">
        <v>60</v>
      </c>
      <c r="O23" s="123" t="s">
        <v>30</v>
      </c>
      <c r="P23" s="123" t="s">
        <v>132</v>
      </c>
      <c r="Q23" s="123" t="s">
        <v>133</v>
      </c>
      <c r="R23" s="123" t="s">
        <v>105</v>
      </c>
      <c r="S23" s="43"/>
      <c r="T23" s="71"/>
    </row>
    <row r="24" spans="2:20" ht="208.5" customHeight="1" thickTop="1" thickBot="1" x14ac:dyDescent="0.25">
      <c r="B24" s="70"/>
      <c r="C24" s="43" t="s">
        <v>183</v>
      </c>
      <c r="D24" s="45" t="s">
        <v>667</v>
      </c>
      <c r="E24" s="43" t="s">
        <v>493</v>
      </c>
      <c r="F24" s="43" t="s">
        <v>497</v>
      </c>
      <c r="G24" s="43" t="s">
        <v>291</v>
      </c>
      <c r="H24" s="43"/>
      <c r="I24" s="123" t="s">
        <v>609</v>
      </c>
      <c r="J24" s="123" t="s">
        <v>1</v>
      </c>
      <c r="K24" s="126" t="s">
        <v>66</v>
      </c>
      <c r="L24" s="123" t="s">
        <v>610</v>
      </c>
      <c r="M24" s="123" t="s">
        <v>21</v>
      </c>
      <c r="N24" s="123" t="s">
        <v>60</v>
      </c>
      <c r="O24" s="123" t="s">
        <v>29</v>
      </c>
      <c r="P24" s="123" t="s">
        <v>134</v>
      </c>
      <c r="Q24" s="123" t="s">
        <v>135</v>
      </c>
      <c r="R24" s="123" t="s">
        <v>163</v>
      </c>
      <c r="S24" s="43"/>
      <c r="T24" s="71"/>
    </row>
    <row r="25" spans="2:20" ht="159.94999999999999" customHeight="1" thickTop="1" thickBot="1" x14ac:dyDescent="0.25">
      <c r="B25" s="70"/>
      <c r="C25" s="43" t="s">
        <v>183</v>
      </c>
      <c r="D25" s="45" t="s">
        <v>667</v>
      </c>
      <c r="E25" s="43" t="s">
        <v>668</v>
      </c>
      <c r="F25" s="43" t="s">
        <v>498</v>
      </c>
      <c r="G25" s="43"/>
      <c r="H25" s="43" t="s">
        <v>291</v>
      </c>
      <c r="I25" s="123" t="s">
        <v>400</v>
      </c>
      <c r="J25" s="123" t="s">
        <v>15</v>
      </c>
      <c r="K25" s="126" t="s">
        <v>247</v>
      </c>
      <c r="L25" s="173">
        <v>1</v>
      </c>
      <c r="M25" s="123" t="s">
        <v>19</v>
      </c>
      <c r="N25" s="123" t="s">
        <v>96</v>
      </c>
      <c r="O25" s="123" t="s">
        <v>301</v>
      </c>
      <c r="P25" s="123" t="s">
        <v>380</v>
      </c>
      <c r="Q25" s="123" t="s">
        <v>380</v>
      </c>
      <c r="R25" s="123" t="s">
        <v>732</v>
      </c>
      <c r="S25" s="43"/>
      <c r="T25" s="71"/>
    </row>
    <row r="26" spans="2:20" ht="159.94999999999999" customHeight="1" thickTop="1" thickBot="1" x14ac:dyDescent="0.25">
      <c r="B26" s="70"/>
      <c r="C26" s="43" t="s">
        <v>183</v>
      </c>
      <c r="D26" s="45" t="s">
        <v>667</v>
      </c>
      <c r="E26" s="43" t="s">
        <v>668</v>
      </c>
      <c r="F26" s="43" t="s">
        <v>498</v>
      </c>
      <c r="G26" s="43" t="s">
        <v>291</v>
      </c>
      <c r="H26" s="43"/>
      <c r="I26" s="123" t="s">
        <v>364</v>
      </c>
      <c r="J26" s="123" t="s">
        <v>12</v>
      </c>
      <c r="K26" s="126" t="s">
        <v>59</v>
      </c>
      <c r="L26" s="172" t="s">
        <v>101</v>
      </c>
      <c r="M26" s="172" t="s">
        <v>21</v>
      </c>
      <c r="N26" s="123" t="s">
        <v>60</v>
      </c>
      <c r="O26" s="123" t="s">
        <v>301</v>
      </c>
      <c r="P26" s="123" t="s">
        <v>280</v>
      </c>
      <c r="Q26" s="123" t="s">
        <v>281</v>
      </c>
      <c r="R26" s="123" t="s">
        <v>282</v>
      </c>
      <c r="S26" s="43"/>
      <c r="T26" s="71"/>
    </row>
    <row r="27" spans="2:20" ht="159.94999999999999" customHeight="1" thickTop="1" thickBot="1" x14ac:dyDescent="0.25">
      <c r="B27" s="70"/>
      <c r="C27" s="43" t="s">
        <v>183</v>
      </c>
      <c r="D27" s="45" t="s">
        <v>667</v>
      </c>
      <c r="E27" s="43" t="s">
        <v>668</v>
      </c>
      <c r="F27" s="43" t="s">
        <v>498</v>
      </c>
      <c r="G27" s="43" t="s">
        <v>291</v>
      </c>
      <c r="H27" s="43"/>
      <c r="I27" s="123" t="s">
        <v>283</v>
      </c>
      <c r="J27" s="123" t="s">
        <v>12</v>
      </c>
      <c r="K27" s="126" t="s">
        <v>59</v>
      </c>
      <c r="L27" s="172">
        <v>1</v>
      </c>
      <c r="M27" s="172" t="s">
        <v>21</v>
      </c>
      <c r="N27" s="123" t="s">
        <v>60</v>
      </c>
      <c r="O27" s="123" t="s">
        <v>301</v>
      </c>
      <c r="P27" s="123" t="s">
        <v>284</v>
      </c>
      <c r="Q27" s="123" t="s">
        <v>285</v>
      </c>
      <c r="R27" s="123" t="s">
        <v>286</v>
      </c>
      <c r="S27" s="43"/>
      <c r="T27" s="71"/>
    </row>
    <row r="28" spans="2:20" ht="159.94999999999999" customHeight="1" thickTop="1" thickBot="1" x14ac:dyDescent="0.25">
      <c r="B28" s="70"/>
      <c r="C28" s="43" t="s">
        <v>183</v>
      </c>
      <c r="D28" s="45" t="s">
        <v>667</v>
      </c>
      <c r="E28" s="43" t="s">
        <v>668</v>
      </c>
      <c r="F28" s="43" t="s">
        <v>498</v>
      </c>
      <c r="G28" s="43" t="s">
        <v>291</v>
      </c>
      <c r="H28" s="43"/>
      <c r="I28" s="123" t="s">
        <v>287</v>
      </c>
      <c r="J28" s="123" t="s">
        <v>12</v>
      </c>
      <c r="K28" s="126" t="s">
        <v>59</v>
      </c>
      <c r="L28" s="172">
        <v>1</v>
      </c>
      <c r="M28" s="172" t="s">
        <v>21</v>
      </c>
      <c r="N28" s="123" t="s">
        <v>60</v>
      </c>
      <c r="O28" s="123" t="s">
        <v>301</v>
      </c>
      <c r="P28" s="123" t="s">
        <v>424</v>
      </c>
      <c r="Q28" s="123" t="s">
        <v>401</v>
      </c>
      <c r="R28" s="123" t="s">
        <v>423</v>
      </c>
      <c r="S28" s="43"/>
      <c r="T28" s="71"/>
    </row>
    <row r="29" spans="2:20" ht="159.94999999999999" customHeight="1" thickTop="1" thickBot="1" x14ac:dyDescent="0.25">
      <c r="B29" s="70"/>
      <c r="C29" s="43" t="s">
        <v>183</v>
      </c>
      <c r="D29" s="45" t="s">
        <v>667</v>
      </c>
      <c r="E29" s="43" t="s">
        <v>660</v>
      </c>
      <c r="F29" s="43" t="s">
        <v>499</v>
      </c>
      <c r="G29" s="43" t="s">
        <v>291</v>
      </c>
      <c r="H29" s="43"/>
      <c r="I29" s="123" t="s">
        <v>346</v>
      </c>
      <c r="J29" s="123" t="s">
        <v>14</v>
      </c>
      <c r="K29" s="126" t="s">
        <v>236</v>
      </c>
      <c r="L29" s="173" t="s">
        <v>611</v>
      </c>
      <c r="M29" s="123" t="s">
        <v>19</v>
      </c>
      <c r="N29" s="123" t="s">
        <v>96</v>
      </c>
      <c r="O29" s="123" t="s">
        <v>44</v>
      </c>
      <c r="P29" s="123" t="s">
        <v>185</v>
      </c>
      <c r="Q29" s="123" t="s">
        <v>186</v>
      </c>
      <c r="R29" s="123" t="s">
        <v>187</v>
      </c>
      <c r="S29" s="43"/>
      <c r="T29" s="71"/>
    </row>
    <row r="30" spans="2:20" ht="159.94999999999999" customHeight="1" thickTop="1" thickBot="1" x14ac:dyDescent="0.25">
      <c r="B30" s="70"/>
      <c r="C30" s="43" t="s">
        <v>191</v>
      </c>
      <c r="D30" s="45" t="s">
        <v>667</v>
      </c>
      <c r="E30" s="43" t="s">
        <v>493</v>
      </c>
      <c r="F30" s="43" t="s">
        <v>500</v>
      </c>
      <c r="G30" s="43" t="s">
        <v>291</v>
      </c>
      <c r="H30" s="43"/>
      <c r="I30" s="123" t="s">
        <v>194</v>
      </c>
      <c r="J30" s="123" t="s">
        <v>12</v>
      </c>
      <c r="K30" s="126" t="s">
        <v>59</v>
      </c>
      <c r="L30" s="123" t="s">
        <v>98</v>
      </c>
      <c r="M30" s="123" t="s">
        <v>19</v>
      </c>
      <c r="N30" s="123" t="s">
        <v>60</v>
      </c>
      <c r="O30" s="123" t="s">
        <v>43</v>
      </c>
      <c r="P30" s="123" t="s">
        <v>196</v>
      </c>
      <c r="Q30" s="123" t="s">
        <v>195</v>
      </c>
      <c r="R30" s="123" t="s">
        <v>197</v>
      </c>
      <c r="S30" s="43"/>
      <c r="T30" s="71"/>
    </row>
    <row r="31" spans="2:20" ht="159.94999999999999" customHeight="1" thickTop="1" thickBot="1" x14ac:dyDescent="0.25">
      <c r="B31" s="70"/>
      <c r="C31" s="43" t="s">
        <v>191</v>
      </c>
      <c r="D31" s="45" t="s">
        <v>667</v>
      </c>
      <c r="E31" s="43" t="s">
        <v>493</v>
      </c>
      <c r="F31" s="43" t="s">
        <v>500</v>
      </c>
      <c r="G31" s="43" t="s">
        <v>291</v>
      </c>
      <c r="H31" s="43"/>
      <c r="I31" s="178" t="s">
        <v>676</v>
      </c>
      <c r="J31" s="123" t="s">
        <v>12</v>
      </c>
      <c r="K31" s="126" t="s">
        <v>59</v>
      </c>
      <c r="L31" s="123" t="s">
        <v>770</v>
      </c>
      <c r="M31" s="123" t="s">
        <v>20</v>
      </c>
      <c r="N31" s="123" t="s">
        <v>77</v>
      </c>
      <c r="O31" s="123" t="s">
        <v>43</v>
      </c>
      <c r="P31" s="123" t="s">
        <v>764</v>
      </c>
      <c r="Q31" s="123" t="s">
        <v>242</v>
      </c>
      <c r="R31" s="123" t="s">
        <v>765</v>
      </c>
      <c r="S31" s="43"/>
      <c r="T31" s="71"/>
    </row>
    <row r="32" spans="2:20" ht="159.94999999999999" customHeight="1" thickTop="1" thickBot="1" x14ac:dyDescent="0.25">
      <c r="B32" s="70"/>
      <c r="C32" s="43" t="s">
        <v>191</v>
      </c>
      <c r="D32" s="45" t="s">
        <v>667</v>
      </c>
      <c r="E32" s="43" t="s">
        <v>493</v>
      </c>
      <c r="F32" s="43" t="s">
        <v>500</v>
      </c>
      <c r="G32" s="43" t="s">
        <v>291</v>
      </c>
      <c r="H32" s="43"/>
      <c r="I32" s="178" t="s">
        <v>677</v>
      </c>
      <c r="J32" s="123" t="s">
        <v>12</v>
      </c>
      <c r="K32" s="126" t="s">
        <v>59</v>
      </c>
      <c r="L32" s="123" t="s">
        <v>771</v>
      </c>
      <c r="M32" s="123" t="s">
        <v>20</v>
      </c>
      <c r="N32" s="123" t="s">
        <v>77</v>
      </c>
      <c r="O32" s="123" t="s">
        <v>43</v>
      </c>
      <c r="P32" s="123" t="s">
        <v>766</v>
      </c>
      <c r="Q32" s="123" t="s">
        <v>244</v>
      </c>
      <c r="R32" s="123" t="s">
        <v>767</v>
      </c>
      <c r="S32" s="43"/>
      <c r="T32" s="71"/>
    </row>
    <row r="33" spans="2:20" ht="159.94999999999999" customHeight="1" thickTop="1" thickBot="1" x14ac:dyDescent="0.25">
      <c r="B33" s="70"/>
      <c r="C33" s="43" t="s">
        <v>191</v>
      </c>
      <c r="D33" s="45" t="s">
        <v>667</v>
      </c>
      <c r="E33" s="43" t="s">
        <v>493</v>
      </c>
      <c r="F33" s="43" t="s">
        <v>500</v>
      </c>
      <c r="G33" s="43" t="s">
        <v>291</v>
      </c>
      <c r="H33" s="43"/>
      <c r="I33" s="178" t="s">
        <v>678</v>
      </c>
      <c r="J33" s="123" t="s">
        <v>12</v>
      </c>
      <c r="K33" s="126" t="s">
        <v>59</v>
      </c>
      <c r="L33" s="123" t="s">
        <v>772</v>
      </c>
      <c r="M33" s="123" t="s">
        <v>20</v>
      </c>
      <c r="N33" s="123" t="s">
        <v>77</v>
      </c>
      <c r="O33" s="123" t="s">
        <v>43</v>
      </c>
      <c r="P33" s="123" t="s">
        <v>766</v>
      </c>
      <c r="Q33" s="123" t="s">
        <v>245</v>
      </c>
      <c r="R33" s="123" t="s">
        <v>768</v>
      </c>
      <c r="S33" s="43"/>
      <c r="T33" s="71"/>
    </row>
    <row r="34" spans="2:20" ht="159.94999999999999" customHeight="1" thickTop="1" thickBot="1" x14ac:dyDescent="0.25">
      <c r="B34" s="70"/>
      <c r="C34" s="43" t="s">
        <v>191</v>
      </c>
      <c r="D34" s="45" t="s">
        <v>667</v>
      </c>
      <c r="E34" s="43" t="s">
        <v>493</v>
      </c>
      <c r="F34" s="43" t="s">
        <v>500</v>
      </c>
      <c r="G34" s="43" t="s">
        <v>291</v>
      </c>
      <c r="H34" s="43"/>
      <c r="I34" s="178" t="s">
        <v>679</v>
      </c>
      <c r="J34" s="123" t="s">
        <v>12</v>
      </c>
      <c r="K34" s="126" t="s">
        <v>59</v>
      </c>
      <c r="L34" s="123" t="s">
        <v>771</v>
      </c>
      <c r="M34" s="123" t="s">
        <v>20</v>
      </c>
      <c r="N34" s="123" t="s">
        <v>77</v>
      </c>
      <c r="O34" s="123" t="s">
        <v>43</v>
      </c>
      <c r="P34" s="123" t="s">
        <v>766</v>
      </c>
      <c r="Q34" s="123" t="s">
        <v>246</v>
      </c>
      <c r="R34" s="123" t="s">
        <v>769</v>
      </c>
      <c r="S34" s="43"/>
      <c r="T34" s="71"/>
    </row>
    <row r="35" spans="2:20" ht="159.94999999999999" customHeight="1" thickTop="1" thickBot="1" x14ac:dyDescent="0.25">
      <c r="B35" s="70"/>
      <c r="C35" s="43" t="s">
        <v>191</v>
      </c>
      <c r="D35" s="45" t="s">
        <v>667</v>
      </c>
      <c r="E35" s="43" t="s">
        <v>493</v>
      </c>
      <c r="F35" s="43" t="s">
        <v>500</v>
      </c>
      <c r="G35" s="43" t="s">
        <v>291</v>
      </c>
      <c r="H35" s="43"/>
      <c r="I35" s="178" t="s">
        <v>680</v>
      </c>
      <c r="J35" s="123" t="s">
        <v>12</v>
      </c>
      <c r="K35" s="126" t="s">
        <v>59</v>
      </c>
      <c r="L35" s="172">
        <v>1</v>
      </c>
      <c r="M35" s="123" t="s">
        <v>21</v>
      </c>
      <c r="N35" s="123" t="s">
        <v>60</v>
      </c>
      <c r="O35" s="123" t="s">
        <v>43</v>
      </c>
      <c r="P35" s="123" t="s">
        <v>217</v>
      </c>
      <c r="Q35" s="123" t="s">
        <v>347</v>
      </c>
      <c r="R35" s="123" t="s">
        <v>348</v>
      </c>
      <c r="S35" s="43"/>
      <c r="T35" s="71"/>
    </row>
    <row r="36" spans="2:20" ht="159.94999999999999" customHeight="1" thickTop="1" thickBot="1" x14ac:dyDescent="0.25">
      <c r="B36" s="70"/>
      <c r="C36" s="43" t="s">
        <v>216</v>
      </c>
      <c r="D36" s="45" t="s">
        <v>667</v>
      </c>
      <c r="E36" s="43" t="s">
        <v>668</v>
      </c>
      <c r="F36" s="43" t="s">
        <v>499</v>
      </c>
      <c r="G36" s="43" t="s">
        <v>291</v>
      </c>
      <c r="H36" s="43"/>
      <c r="I36" s="123" t="s">
        <v>349</v>
      </c>
      <c r="J36" s="123" t="s">
        <v>1</v>
      </c>
      <c r="K36" s="126" t="s">
        <v>66</v>
      </c>
      <c r="L36" s="172" t="s">
        <v>612</v>
      </c>
      <c r="M36" s="123" t="s">
        <v>21</v>
      </c>
      <c r="N36" s="123" t="s">
        <v>60</v>
      </c>
      <c r="O36" s="123" t="s">
        <v>44</v>
      </c>
      <c r="P36" s="123" t="s">
        <v>198</v>
      </c>
      <c r="Q36" s="123" t="s">
        <v>199</v>
      </c>
      <c r="R36" s="123" t="s">
        <v>200</v>
      </c>
      <c r="S36" s="43"/>
      <c r="T36" s="71"/>
    </row>
    <row r="37" spans="2:20" ht="159.94999999999999" customHeight="1" thickTop="1" thickBot="1" x14ac:dyDescent="0.25">
      <c r="B37" s="70"/>
      <c r="C37" s="43" t="s">
        <v>216</v>
      </c>
      <c r="D37" s="45" t="s">
        <v>667</v>
      </c>
      <c r="E37" s="43" t="s">
        <v>668</v>
      </c>
      <c r="F37" s="43" t="s">
        <v>499</v>
      </c>
      <c r="G37" s="43" t="s">
        <v>291</v>
      </c>
      <c r="H37" s="43"/>
      <c r="I37" s="123" t="s">
        <v>734</v>
      </c>
      <c r="J37" s="123" t="s">
        <v>15</v>
      </c>
      <c r="K37" s="126" t="s">
        <v>156</v>
      </c>
      <c r="L37" s="172" t="s">
        <v>613</v>
      </c>
      <c r="M37" s="123" t="s">
        <v>21</v>
      </c>
      <c r="N37" s="123" t="s">
        <v>60</v>
      </c>
      <c r="O37" s="123" t="s">
        <v>44</v>
      </c>
      <c r="P37" s="123" t="s">
        <v>212</v>
      </c>
      <c r="Q37" s="123" t="s">
        <v>211</v>
      </c>
      <c r="R37" s="123" t="s">
        <v>218</v>
      </c>
      <c r="S37" s="43"/>
      <c r="T37" s="71"/>
    </row>
    <row r="38" spans="2:20" ht="159.94999999999999" customHeight="1" thickTop="1" thickBot="1" x14ac:dyDescent="0.25">
      <c r="B38" s="70"/>
      <c r="C38" s="43" t="s">
        <v>216</v>
      </c>
      <c r="D38" s="45" t="s">
        <v>667</v>
      </c>
      <c r="E38" s="43" t="s">
        <v>668</v>
      </c>
      <c r="F38" s="43" t="s">
        <v>499</v>
      </c>
      <c r="G38" s="43" t="s">
        <v>291</v>
      </c>
      <c r="H38" s="43"/>
      <c r="I38" s="123" t="s">
        <v>733</v>
      </c>
      <c r="J38" s="123" t="s">
        <v>14</v>
      </c>
      <c r="K38" s="126" t="s">
        <v>67</v>
      </c>
      <c r="L38" s="172" t="s">
        <v>614</v>
      </c>
      <c r="M38" s="123" t="s">
        <v>21</v>
      </c>
      <c r="N38" s="123" t="s">
        <v>60</v>
      </c>
      <c r="O38" s="123" t="s">
        <v>44</v>
      </c>
      <c r="P38" s="123" t="s">
        <v>289</v>
      </c>
      <c r="Q38" s="123" t="s">
        <v>290</v>
      </c>
      <c r="R38" s="123" t="s">
        <v>288</v>
      </c>
      <c r="S38" s="43"/>
      <c r="T38" s="71"/>
    </row>
    <row r="39" spans="2:20" ht="159.94999999999999" customHeight="1" thickTop="1" thickBot="1" x14ac:dyDescent="0.25">
      <c r="B39" s="70"/>
      <c r="C39" s="43" t="s">
        <v>216</v>
      </c>
      <c r="D39" s="45" t="s">
        <v>667</v>
      </c>
      <c r="E39" s="43" t="s">
        <v>668</v>
      </c>
      <c r="F39" s="43" t="s">
        <v>492</v>
      </c>
      <c r="G39" s="43" t="s">
        <v>291</v>
      </c>
      <c r="H39" s="43"/>
      <c r="I39" s="123" t="s">
        <v>315</v>
      </c>
      <c r="J39" s="123" t="s">
        <v>1</v>
      </c>
      <c r="K39" s="126" t="s">
        <v>66</v>
      </c>
      <c r="L39" s="123" t="s">
        <v>379</v>
      </c>
      <c r="M39" s="123" t="s">
        <v>19</v>
      </c>
      <c r="N39" s="123" t="s">
        <v>60</v>
      </c>
      <c r="O39" s="123" t="s">
        <v>32</v>
      </c>
      <c r="P39" s="123" t="s">
        <v>380</v>
      </c>
      <c r="Q39" s="123" t="s">
        <v>380</v>
      </c>
      <c r="R39" s="123" t="s">
        <v>315</v>
      </c>
      <c r="S39" s="43"/>
      <c r="T39" s="71"/>
    </row>
    <row r="40" spans="2:20" ht="159.94999999999999" customHeight="1" thickTop="1" thickBot="1" x14ac:dyDescent="0.25">
      <c r="B40" s="70"/>
      <c r="C40" s="43" t="s">
        <v>228</v>
      </c>
      <c r="D40" s="45" t="s">
        <v>667</v>
      </c>
      <c r="E40" s="43" t="s">
        <v>493</v>
      </c>
      <c r="F40" s="43" t="s">
        <v>501</v>
      </c>
      <c r="G40" s="43" t="s">
        <v>291</v>
      </c>
      <c r="H40" s="43"/>
      <c r="I40" s="123" t="s">
        <v>735</v>
      </c>
      <c r="J40" s="123" t="s">
        <v>15</v>
      </c>
      <c r="K40" s="126" t="s">
        <v>333</v>
      </c>
      <c r="L40" s="172" t="s">
        <v>101</v>
      </c>
      <c r="M40" s="123" t="s">
        <v>587</v>
      </c>
      <c r="N40" s="123" t="s">
        <v>60</v>
      </c>
      <c r="O40" s="123" t="s">
        <v>292</v>
      </c>
      <c r="P40" s="123" t="s">
        <v>615</v>
      </c>
      <c r="Q40" s="123" t="s">
        <v>616</v>
      </c>
      <c r="R40" s="123" t="s">
        <v>617</v>
      </c>
      <c r="S40" s="43"/>
      <c r="T40" s="71"/>
    </row>
    <row r="41" spans="2:20" ht="159.94999999999999" customHeight="1" thickTop="1" thickBot="1" x14ac:dyDescent="0.25">
      <c r="B41" s="70"/>
      <c r="C41" s="43" t="s">
        <v>228</v>
      </c>
      <c r="D41" s="45" t="s">
        <v>667</v>
      </c>
      <c r="E41" s="43" t="s">
        <v>493</v>
      </c>
      <c r="F41" s="43" t="s">
        <v>501</v>
      </c>
      <c r="G41" s="43"/>
      <c r="H41" s="43" t="s">
        <v>291</v>
      </c>
      <c r="I41" s="123" t="s">
        <v>479</v>
      </c>
      <c r="J41" s="123" t="s">
        <v>15</v>
      </c>
      <c r="K41" s="126" t="s">
        <v>247</v>
      </c>
      <c r="L41" s="172">
        <v>1</v>
      </c>
      <c r="M41" s="123" t="s">
        <v>21</v>
      </c>
      <c r="N41" s="123" t="s">
        <v>60</v>
      </c>
      <c r="O41" s="123" t="s">
        <v>304</v>
      </c>
      <c r="P41" s="123" t="s">
        <v>380</v>
      </c>
      <c r="Q41" s="123" t="s">
        <v>380</v>
      </c>
      <c r="R41" s="123" t="s">
        <v>736</v>
      </c>
      <c r="S41" s="43"/>
      <c r="T41" s="71"/>
    </row>
    <row r="42" spans="2:20" ht="159.94999999999999" customHeight="1" thickTop="1" thickBot="1" x14ac:dyDescent="0.25">
      <c r="B42" s="70"/>
      <c r="C42" s="43" t="s">
        <v>228</v>
      </c>
      <c r="D42" s="45" t="s">
        <v>667</v>
      </c>
      <c r="E42" s="43" t="s">
        <v>493</v>
      </c>
      <c r="F42" s="43" t="s">
        <v>501</v>
      </c>
      <c r="G42" s="43" t="s">
        <v>291</v>
      </c>
      <c r="H42" s="43"/>
      <c r="I42" s="123" t="s">
        <v>250</v>
      </c>
      <c r="J42" s="123" t="s">
        <v>1</v>
      </c>
      <c r="K42" s="126" t="s">
        <v>66</v>
      </c>
      <c r="L42" s="172">
        <v>1</v>
      </c>
      <c r="M42" s="123" t="s">
        <v>21</v>
      </c>
      <c r="N42" s="123" t="s">
        <v>60</v>
      </c>
      <c r="O42" s="123" t="s">
        <v>304</v>
      </c>
      <c r="P42" s="123" t="s">
        <v>252</v>
      </c>
      <c r="Q42" s="123" t="s">
        <v>251</v>
      </c>
      <c r="R42" s="123" t="s">
        <v>253</v>
      </c>
      <c r="S42" s="43"/>
      <c r="T42" s="71"/>
    </row>
    <row r="43" spans="2:20" ht="159.94999999999999" customHeight="1" thickTop="1" thickBot="1" x14ac:dyDescent="0.25">
      <c r="B43" s="70"/>
      <c r="C43" s="43" t="s">
        <v>228</v>
      </c>
      <c r="D43" s="45" t="s">
        <v>667</v>
      </c>
      <c r="E43" s="43" t="s">
        <v>493</v>
      </c>
      <c r="F43" s="43" t="s">
        <v>501</v>
      </c>
      <c r="G43" s="43" t="s">
        <v>291</v>
      </c>
      <c r="H43" s="43"/>
      <c r="I43" s="123" t="s">
        <v>619</v>
      </c>
      <c r="J43" s="123" t="s">
        <v>14</v>
      </c>
      <c r="K43" s="126" t="s">
        <v>67</v>
      </c>
      <c r="L43" s="172" t="s">
        <v>98</v>
      </c>
      <c r="M43" s="123" t="s">
        <v>587</v>
      </c>
      <c r="N43" s="123" t="s">
        <v>60</v>
      </c>
      <c r="O43" s="123" t="s">
        <v>304</v>
      </c>
      <c r="P43" s="123" t="s">
        <v>620</v>
      </c>
      <c r="Q43" s="123" t="s">
        <v>621</v>
      </c>
      <c r="R43" s="123" t="s">
        <v>622</v>
      </c>
      <c r="S43" s="43"/>
      <c r="T43" s="71"/>
    </row>
    <row r="44" spans="2:20" ht="159.94999999999999" customHeight="1" thickTop="1" thickBot="1" x14ac:dyDescent="0.25">
      <c r="B44" s="70"/>
      <c r="C44" s="43" t="s">
        <v>228</v>
      </c>
      <c r="D44" s="45" t="s">
        <v>667</v>
      </c>
      <c r="E44" s="43" t="s">
        <v>493</v>
      </c>
      <c r="F44" s="43" t="s">
        <v>501</v>
      </c>
      <c r="G44" s="43" t="s">
        <v>291</v>
      </c>
      <c r="H44" s="43"/>
      <c r="I44" s="123" t="s">
        <v>618</v>
      </c>
      <c r="J44" s="123" t="s">
        <v>1</v>
      </c>
      <c r="K44" s="126" t="s">
        <v>66</v>
      </c>
      <c r="L44" s="172">
        <v>1</v>
      </c>
      <c r="M44" s="123" t="s">
        <v>21</v>
      </c>
      <c r="N44" s="123" t="s">
        <v>60</v>
      </c>
      <c r="O44" s="123" t="s">
        <v>304</v>
      </c>
      <c r="P44" s="123" t="s">
        <v>255</v>
      </c>
      <c r="Q44" s="123" t="s">
        <v>256</v>
      </c>
      <c r="R44" s="123" t="s">
        <v>254</v>
      </c>
      <c r="S44" s="43"/>
      <c r="T44" s="71"/>
    </row>
    <row r="45" spans="2:20" ht="159.94999999999999" customHeight="1" thickTop="1" thickBot="1" x14ac:dyDescent="0.25">
      <c r="B45" s="70"/>
      <c r="C45" s="43" t="s">
        <v>228</v>
      </c>
      <c r="D45" s="45" t="s">
        <v>667</v>
      </c>
      <c r="E45" s="43" t="s">
        <v>493</v>
      </c>
      <c r="F45" s="43" t="s">
        <v>501</v>
      </c>
      <c r="G45" s="43" t="s">
        <v>291</v>
      </c>
      <c r="H45" s="43"/>
      <c r="I45" s="123" t="s">
        <v>623</v>
      </c>
      <c r="J45" s="123" t="s">
        <v>14</v>
      </c>
      <c r="K45" s="126" t="s">
        <v>624</v>
      </c>
      <c r="L45" s="172">
        <v>0.9</v>
      </c>
      <c r="M45" s="123" t="s">
        <v>587</v>
      </c>
      <c r="N45" s="123" t="s">
        <v>60</v>
      </c>
      <c r="O45" s="123" t="s">
        <v>304</v>
      </c>
      <c r="P45" s="123" t="s">
        <v>625</v>
      </c>
      <c r="Q45" s="123" t="s">
        <v>626</v>
      </c>
      <c r="R45" s="123" t="s">
        <v>627</v>
      </c>
      <c r="S45" s="43"/>
      <c r="T45" s="71"/>
    </row>
    <row r="46" spans="2:20" ht="159.94999999999999" customHeight="1" thickTop="1" thickBot="1" x14ac:dyDescent="0.25">
      <c r="B46" s="70"/>
      <c r="C46" s="43" t="s">
        <v>228</v>
      </c>
      <c r="D46" s="45" t="s">
        <v>667</v>
      </c>
      <c r="E46" s="43" t="s">
        <v>493</v>
      </c>
      <c r="F46" s="43" t="s">
        <v>501</v>
      </c>
      <c r="G46" s="43" t="s">
        <v>291</v>
      </c>
      <c r="H46" s="43"/>
      <c r="I46" s="123" t="s">
        <v>634</v>
      </c>
      <c r="J46" s="123" t="s">
        <v>12</v>
      </c>
      <c r="K46" s="123" t="s">
        <v>59</v>
      </c>
      <c r="L46" s="172">
        <v>1</v>
      </c>
      <c r="M46" s="123" t="s">
        <v>19</v>
      </c>
      <c r="N46" s="123" t="s">
        <v>60</v>
      </c>
      <c r="O46" s="123" t="s">
        <v>292</v>
      </c>
      <c r="P46" s="123" t="s">
        <v>632</v>
      </c>
      <c r="Q46" s="123" t="s">
        <v>633</v>
      </c>
      <c r="R46" s="123" t="s">
        <v>737</v>
      </c>
      <c r="S46" s="43"/>
      <c r="T46" s="71"/>
    </row>
    <row r="47" spans="2:20" ht="159.94999999999999" customHeight="1" thickTop="1" thickBot="1" x14ac:dyDescent="0.25">
      <c r="B47" s="70"/>
      <c r="C47" s="43" t="s">
        <v>228</v>
      </c>
      <c r="D47" s="45" t="s">
        <v>667</v>
      </c>
      <c r="E47" s="43" t="s">
        <v>493</v>
      </c>
      <c r="F47" s="43" t="s">
        <v>501</v>
      </c>
      <c r="G47" s="43" t="s">
        <v>291</v>
      </c>
      <c r="H47" s="43"/>
      <c r="I47" s="123" t="s">
        <v>628</v>
      </c>
      <c r="J47" s="123" t="s">
        <v>12</v>
      </c>
      <c r="K47" s="123" t="s">
        <v>59</v>
      </c>
      <c r="L47" s="172">
        <v>1</v>
      </c>
      <c r="M47" s="123" t="s">
        <v>19</v>
      </c>
      <c r="N47" s="123" t="s">
        <v>60</v>
      </c>
      <c r="O47" s="123" t="s">
        <v>292</v>
      </c>
      <c r="P47" s="123" t="s">
        <v>629</v>
      </c>
      <c r="Q47" s="123" t="s">
        <v>630</v>
      </c>
      <c r="R47" s="123" t="s">
        <v>631</v>
      </c>
      <c r="S47" s="43"/>
      <c r="T47" s="71"/>
    </row>
    <row r="48" spans="2:20" ht="159.94999999999999" customHeight="1" thickTop="1" thickBot="1" x14ac:dyDescent="0.25">
      <c r="B48" s="70"/>
      <c r="C48" s="43" t="s">
        <v>228</v>
      </c>
      <c r="D48" s="45" t="s">
        <v>667</v>
      </c>
      <c r="E48" s="43" t="s">
        <v>493</v>
      </c>
      <c r="F48" s="43" t="s">
        <v>501</v>
      </c>
      <c r="G48" s="43" t="s">
        <v>291</v>
      </c>
      <c r="H48" s="43"/>
      <c r="I48" s="123" t="s">
        <v>293</v>
      </c>
      <c r="J48" s="123" t="s">
        <v>1</v>
      </c>
      <c r="K48" s="126" t="s">
        <v>66</v>
      </c>
      <c r="L48" s="172">
        <v>1</v>
      </c>
      <c r="M48" s="123" t="s">
        <v>21</v>
      </c>
      <c r="N48" s="123" t="s">
        <v>60</v>
      </c>
      <c r="O48" s="123" t="s">
        <v>292</v>
      </c>
      <c r="P48" s="123" t="s">
        <v>351</v>
      </c>
      <c r="Q48" s="123" t="s">
        <v>352</v>
      </c>
      <c r="R48" s="123" t="s">
        <v>353</v>
      </c>
      <c r="S48" s="43"/>
      <c r="T48" s="71"/>
    </row>
    <row r="49" spans="2:20" ht="159.94999999999999" customHeight="1" thickTop="1" thickBot="1" x14ac:dyDescent="0.25">
      <c r="B49" s="70"/>
      <c r="C49" s="43" t="s">
        <v>228</v>
      </c>
      <c r="D49" s="45" t="s">
        <v>667</v>
      </c>
      <c r="E49" s="43" t="s">
        <v>493</v>
      </c>
      <c r="F49" s="43" t="s">
        <v>501</v>
      </c>
      <c r="G49" s="43" t="s">
        <v>291</v>
      </c>
      <c r="H49" s="43"/>
      <c r="I49" s="123" t="s">
        <v>121</v>
      </c>
      <c r="J49" s="123" t="s">
        <v>1</v>
      </c>
      <c r="K49" s="126" t="s">
        <v>66</v>
      </c>
      <c r="L49" s="172">
        <v>1</v>
      </c>
      <c r="M49" s="123" t="s">
        <v>21</v>
      </c>
      <c r="N49" s="123" t="s">
        <v>60</v>
      </c>
      <c r="O49" s="123" t="s">
        <v>300</v>
      </c>
      <c r="P49" s="123" t="s">
        <v>148</v>
      </c>
      <c r="Q49" s="123" t="s">
        <v>149</v>
      </c>
      <c r="R49" s="123" t="s">
        <v>150</v>
      </c>
      <c r="S49" s="43"/>
      <c r="T49" s="71"/>
    </row>
    <row r="50" spans="2:20" ht="159.94999999999999" customHeight="1" thickTop="1" thickBot="1" x14ac:dyDescent="0.25">
      <c r="B50" s="70"/>
      <c r="C50" s="43" t="s">
        <v>228</v>
      </c>
      <c r="D50" s="45" t="s">
        <v>667</v>
      </c>
      <c r="E50" s="43" t="s">
        <v>493</v>
      </c>
      <c r="F50" s="43" t="s">
        <v>502</v>
      </c>
      <c r="G50" s="43" t="s">
        <v>291</v>
      </c>
      <c r="H50" s="43"/>
      <c r="I50" s="123" t="s">
        <v>463</v>
      </c>
      <c r="J50" s="123" t="s">
        <v>235</v>
      </c>
      <c r="K50" s="126" t="s">
        <v>67</v>
      </c>
      <c r="L50" s="123" t="s">
        <v>635</v>
      </c>
      <c r="M50" s="123" t="s">
        <v>19</v>
      </c>
      <c r="N50" s="123" t="s">
        <v>96</v>
      </c>
      <c r="O50" s="123" t="s">
        <v>480</v>
      </c>
      <c r="P50" s="123" t="s">
        <v>376</v>
      </c>
      <c r="Q50" s="123" t="s">
        <v>377</v>
      </c>
      <c r="R50" s="123" t="s">
        <v>378</v>
      </c>
      <c r="S50" s="43"/>
      <c r="T50" s="71"/>
    </row>
    <row r="51" spans="2:20" ht="159.94999999999999" customHeight="1" thickTop="1" thickBot="1" x14ac:dyDescent="0.25">
      <c r="B51" s="70"/>
      <c r="C51" s="43" t="s">
        <v>228</v>
      </c>
      <c r="D51" s="45" t="s">
        <v>667</v>
      </c>
      <c r="E51" s="43" t="s">
        <v>493</v>
      </c>
      <c r="F51" s="43" t="s">
        <v>502</v>
      </c>
      <c r="G51" s="43" t="s">
        <v>291</v>
      </c>
      <c r="H51" s="43"/>
      <c r="I51" s="123" t="s">
        <v>461</v>
      </c>
      <c r="J51" s="123" t="s">
        <v>235</v>
      </c>
      <c r="K51" s="126" t="s">
        <v>236</v>
      </c>
      <c r="L51" s="174" t="s">
        <v>636</v>
      </c>
      <c r="M51" s="123" t="s">
        <v>19</v>
      </c>
      <c r="N51" s="123" t="s">
        <v>60</v>
      </c>
      <c r="O51" s="123" t="s">
        <v>480</v>
      </c>
      <c r="P51" s="123" t="s">
        <v>380</v>
      </c>
      <c r="Q51" s="123" t="s">
        <v>380</v>
      </c>
      <c r="R51" s="123" t="s">
        <v>462</v>
      </c>
      <c r="S51" s="43"/>
      <c r="T51" s="71"/>
    </row>
    <row r="52" spans="2:20" ht="159.94999999999999" customHeight="1" thickTop="1" thickBot="1" x14ac:dyDescent="0.25">
      <c r="B52" s="70"/>
      <c r="C52" s="43" t="s">
        <v>228</v>
      </c>
      <c r="D52" s="45" t="s">
        <v>667</v>
      </c>
      <c r="E52" s="43" t="s">
        <v>493</v>
      </c>
      <c r="F52" s="43" t="s">
        <v>502</v>
      </c>
      <c r="G52" s="43" t="s">
        <v>291</v>
      </c>
      <c r="H52" s="43"/>
      <c r="I52" s="123" t="s">
        <v>366</v>
      </c>
      <c r="J52" s="123" t="s">
        <v>1</v>
      </c>
      <c r="K52" s="126" t="s">
        <v>350</v>
      </c>
      <c r="L52" s="174" t="s">
        <v>403</v>
      </c>
      <c r="M52" s="123" t="s">
        <v>19</v>
      </c>
      <c r="N52" s="123" t="s">
        <v>96</v>
      </c>
      <c r="O52" s="123" t="s">
        <v>480</v>
      </c>
      <c r="P52" s="123" t="s">
        <v>380</v>
      </c>
      <c r="Q52" s="123" t="s">
        <v>380</v>
      </c>
      <c r="R52" s="123" t="s">
        <v>366</v>
      </c>
      <c r="S52" s="43"/>
      <c r="T52" s="71"/>
    </row>
    <row r="53" spans="2:20" ht="159.94999999999999" customHeight="1" thickTop="1" thickBot="1" x14ac:dyDescent="0.25">
      <c r="B53" s="70"/>
      <c r="C53" s="43" t="s">
        <v>228</v>
      </c>
      <c r="D53" s="45" t="s">
        <v>667</v>
      </c>
      <c r="E53" s="43" t="s">
        <v>493</v>
      </c>
      <c r="F53" s="43" t="s">
        <v>502</v>
      </c>
      <c r="G53" s="43" t="s">
        <v>291</v>
      </c>
      <c r="H53" s="43"/>
      <c r="I53" s="123" t="s">
        <v>365</v>
      </c>
      <c r="J53" s="123" t="s">
        <v>14</v>
      </c>
      <c r="K53" s="126" t="s">
        <v>67</v>
      </c>
      <c r="L53" s="104" t="s">
        <v>637</v>
      </c>
      <c r="M53" s="123" t="s">
        <v>19</v>
      </c>
      <c r="N53" s="123" t="s">
        <v>60</v>
      </c>
      <c r="O53" s="123" t="s">
        <v>480</v>
      </c>
      <c r="P53" s="123" t="s">
        <v>380</v>
      </c>
      <c r="Q53" s="123" t="s">
        <v>380</v>
      </c>
      <c r="R53" s="123" t="s">
        <v>365</v>
      </c>
      <c r="S53" s="43"/>
      <c r="T53" s="71"/>
    </row>
    <row r="54" spans="2:20" ht="159.94999999999999" customHeight="1" thickTop="1" thickBot="1" x14ac:dyDescent="0.25">
      <c r="B54" s="70"/>
      <c r="C54" s="43" t="s">
        <v>228</v>
      </c>
      <c r="D54" s="45" t="s">
        <v>667</v>
      </c>
      <c r="E54" s="43" t="s">
        <v>493</v>
      </c>
      <c r="F54" s="43" t="s">
        <v>501</v>
      </c>
      <c r="G54" s="43"/>
      <c r="H54" s="43" t="s">
        <v>291</v>
      </c>
      <c r="I54" s="123" t="s">
        <v>317</v>
      </c>
      <c r="J54" s="123" t="s">
        <v>15</v>
      </c>
      <c r="K54" s="126" t="s">
        <v>156</v>
      </c>
      <c r="L54" s="172">
        <v>1</v>
      </c>
      <c r="M54" s="123" t="s">
        <v>21</v>
      </c>
      <c r="N54" s="123" t="s">
        <v>60</v>
      </c>
      <c r="O54" s="123" t="s">
        <v>43</v>
      </c>
      <c r="P54" s="123" t="s">
        <v>380</v>
      </c>
      <c r="Q54" s="123" t="s">
        <v>380</v>
      </c>
      <c r="R54" s="123" t="s">
        <v>402</v>
      </c>
      <c r="S54" s="43"/>
      <c r="T54" s="71"/>
    </row>
    <row r="55" spans="2:20" ht="18" customHeight="1" thickTop="1" thickBot="1" x14ac:dyDescent="0.25">
      <c r="B55" s="73"/>
      <c r="C55" s="74"/>
      <c r="D55" s="74"/>
      <c r="E55" s="74"/>
      <c r="F55" s="74"/>
      <c r="G55" s="74"/>
      <c r="H55" s="74"/>
      <c r="I55" s="74"/>
      <c r="J55" s="74"/>
      <c r="K55" s="75"/>
      <c r="L55" s="74"/>
      <c r="M55" s="74"/>
      <c r="N55" s="74"/>
      <c r="O55" s="74"/>
      <c r="P55" s="74"/>
      <c r="Q55" s="74"/>
      <c r="R55" s="74"/>
      <c r="S55" s="74"/>
      <c r="T55" s="76"/>
    </row>
    <row r="56" spans="2:20" ht="33" customHeight="1" thickTop="1" x14ac:dyDescent="0.2">
      <c r="C56" s="22"/>
      <c r="D56" s="22"/>
      <c r="E56" s="22"/>
      <c r="F56" s="22"/>
      <c r="G56" s="22"/>
      <c r="H56" s="22"/>
      <c r="I56" s="22"/>
      <c r="J56" s="22"/>
      <c r="K56" s="25"/>
      <c r="L56" s="22"/>
      <c r="M56" s="22"/>
      <c r="N56" s="22"/>
      <c r="O56" s="22"/>
      <c r="P56" s="22"/>
      <c r="Q56" s="22"/>
      <c r="R56" s="22"/>
      <c r="S56" s="22"/>
    </row>
    <row r="57" spans="2:20" hidden="1" x14ac:dyDescent="0.2">
      <c r="C57" s="23" t="s">
        <v>229</v>
      </c>
      <c r="G57" s="23">
        <f>+COUNTIF($G$19:$G$54,"="&amp;C57)</f>
        <v>33</v>
      </c>
      <c r="H57" s="23">
        <f>+COUNTIF($H$19:$H$54,"="&amp;C57)</f>
        <v>3</v>
      </c>
      <c r="N57" s="31" t="s">
        <v>44</v>
      </c>
      <c r="O57" s="23">
        <f t="shared" ref="O57:O69" si="0">+COUNTIF($O$19:$O$54,"="&amp;N57)</f>
        <v>4</v>
      </c>
    </row>
    <row r="58" spans="2:20" hidden="1" x14ac:dyDescent="0.2">
      <c r="N58" s="31" t="s">
        <v>43</v>
      </c>
      <c r="O58" s="23">
        <f t="shared" si="0"/>
        <v>7</v>
      </c>
    </row>
    <row r="59" spans="2:20" hidden="1" x14ac:dyDescent="0.2">
      <c r="N59" s="31" t="s">
        <v>292</v>
      </c>
      <c r="O59" s="23">
        <f t="shared" si="0"/>
        <v>4</v>
      </c>
    </row>
    <row r="60" spans="2:20" hidden="1" x14ac:dyDescent="0.2">
      <c r="N60" s="30" t="s">
        <v>32</v>
      </c>
      <c r="O60" s="23">
        <f t="shared" si="0"/>
        <v>1</v>
      </c>
    </row>
    <row r="61" spans="2:20" hidden="1" x14ac:dyDescent="0.2">
      <c r="N61" s="23" t="s">
        <v>28</v>
      </c>
      <c r="O61" s="23">
        <f t="shared" si="0"/>
        <v>1</v>
      </c>
    </row>
    <row r="62" spans="2:20" hidden="1" x14ac:dyDescent="0.2">
      <c r="N62" s="23" t="s">
        <v>30</v>
      </c>
      <c r="O62" s="23">
        <f t="shared" si="0"/>
        <v>2</v>
      </c>
    </row>
    <row r="63" spans="2:20" hidden="1" x14ac:dyDescent="0.2">
      <c r="N63" s="23" t="s">
        <v>29</v>
      </c>
      <c r="O63" s="23">
        <f t="shared" si="0"/>
        <v>1</v>
      </c>
    </row>
    <row r="64" spans="2:20" hidden="1" x14ac:dyDescent="0.2">
      <c r="N64" s="23" t="s">
        <v>302</v>
      </c>
      <c r="O64" s="23">
        <f t="shared" si="0"/>
        <v>0</v>
      </c>
    </row>
    <row r="65" spans="14:15" hidden="1" x14ac:dyDescent="0.2">
      <c r="N65" s="31" t="s">
        <v>303</v>
      </c>
      <c r="O65" s="23">
        <f t="shared" si="0"/>
        <v>0</v>
      </c>
    </row>
    <row r="66" spans="14:15" hidden="1" x14ac:dyDescent="0.2">
      <c r="N66" s="31" t="s">
        <v>304</v>
      </c>
      <c r="O66" s="23">
        <f t="shared" si="0"/>
        <v>5</v>
      </c>
    </row>
    <row r="67" spans="14:15" hidden="1" x14ac:dyDescent="0.2">
      <c r="N67" s="23" t="s">
        <v>305</v>
      </c>
      <c r="O67" s="23">
        <f t="shared" si="0"/>
        <v>0</v>
      </c>
    </row>
    <row r="68" spans="14:15" hidden="1" x14ac:dyDescent="0.2">
      <c r="N68" s="31" t="s">
        <v>301</v>
      </c>
      <c r="O68" s="23">
        <f t="shared" si="0"/>
        <v>4</v>
      </c>
    </row>
    <row r="69" spans="14:15" hidden="1" x14ac:dyDescent="0.2">
      <c r="N69" s="31" t="s">
        <v>300</v>
      </c>
      <c r="O69" s="23">
        <f t="shared" si="0"/>
        <v>1</v>
      </c>
    </row>
    <row r="70" spans="14:15" hidden="1" x14ac:dyDescent="0.2">
      <c r="O70" s="23">
        <f>+SUM(O57:O69)</f>
        <v>30</v>
      </c>
    </row>
    <row r="71" spans="14:15" hidden="1" x14ac:dyDescent="0.2"/>
  </sheetData>
  <sheetProtection formatCells="0" formatColumns="0" formatRows="0" insertColumns="0" insertRows="0" insertHyperlinks="0" deleteColumns="0" deleteRows="0" sort="0" autoFilter="0" pivotTables="0"/>
  <autoFilter ref="C18:S54"/>
  <mergeCells count="13">
    <mergeCell ref="Q2:T3"/>
    <mergeCell ref="Q4:T4"/>
    <mergeCell ref="Q5:T5"/>
    <mergeCell ref="Q6:T6"/>
    <mergeCell ref="P17:R17"/>
    <mergeCell ref="C9:S10"/>
    <mergeCell ref="C12:S12"/>
    <mergeCell ref="B2:I3"/>
    <mergeCell ref="B4:I6"/>
    <mergeCell ref="J2:P3"/>
    <mergeCell ref="J4:P4"/>
    <mergeCell ref="J5:P5"/>
    <mergeCell ref="J6:P6"/>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Desplegables'!$B$19:$B$23</xm:f>
          </x14:formula1>
          <xm:sqref>C31:C54 C19:C29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626262"/>
    <pageSetUpPr fitToPage="1"/>
  </sheetPr>
  <dimension ref="B1:Z34"/>
  <sheetViews>
    <sheetView showGridLines="0" zoomScale="70" zoomScaleNormal="70" workbookViewId="0">
      <selection activeCell="S19" sqref="S19:S27"/>
    </sheetView>
  </sheetViews>
  <sheetFormatPr baseColWidth="10" defaultColWidth="11.42578125" defaultRowHeight="15" x14ac:dyDescent="0.2"/>
  <cols>
    <col min="1" max="1" width="1.7109375" style="23" customWidth="1"/>
    <col min="2" max="2" width="2.140625" style="23" customWidth="1"/>
    <col min="3" max="4" width="17.85546875" style="23" customWidth="1"/>
    <col min="5" max="5" width="21.140625" style="23" customWidth="1"/>
    <col min="6" max="6" width="17.140625" style="23" customWidth="1"/>
    <col min="7" max="7" width="15.42578125" style="23" customWidth="1"/>
    <col min="8" max="8" width="15.85546875" style="23" customWidth="1"/>
    <col min="9" max="9" width="23.7109375" style="41" customWidth="1"/>
    <col min="10" max="10" width="19.85546875" style="41" customWidth="1"/>
    <col min="11" max="11" width="15.5703125" style="23" customWidth="1"/>
    <col min="12" max="12" width="21.7109375" style="23" customWidth="1"/>
    <col min="13" max="13" width="17.85546875" style="23" customWidth="1"/>
    <col min="14" max="14" width="15.140625" style="23" customWidth="1"/>
    <col min="15" max="15" width="20.28515625" style="23" customWidth="1"/>
    <col min="16" max="17" width="32.7109375" style="23" customWidth="1"/>
    <col min="18" max="18" width="42.85546875" style="23" customWidth="1"/>
    <col min="19" max="19" width="26.85546875" style="23" customWidth="1"/>
    <col min="20" max="20" width="2.140625" style="23" customWidth="1"/>
    <col min="21" max="25" width="11.42578125" style="23"/>
    <col min="26" max="26" width="20.7109375" style="24" bestFit="1" customWidth="1"/>
    <col min="27" max="16384" width="11.42578125" style="23"/>
  </cols>
  <sheetData>
    <row r="1" spans="2:24" ht="15.75" thickBot="1" x14ac:dyDescent="0.25"/>
    <row r="2" spans="2:24" ht="17.25" customHeight="1" thickTop="1" thickBot="1" x14ac:dyDescent="0.25">
      <c r="B2" s="143" t="s">
        <v>5</v>
      </c>
      <c r="C2" s="143"/>
      <c r="D2" s="143"/>
      <c r="E2" s="143"/>
      <c r="F2" s="143"/>
      <c r="G2" s="143"/>
      <c r="H2" s="143"/>
      <c r="I2" s="143"/>
      <c r="J2" s="144" t="s">
        <v>16</v>
      </c>
      <c r="K2" s="144"/>
      <c r="L2" s="144"/>
      <c r="M2" s="144"/>
      <c r="N2" s="144"/>
      <c r="O2" s="144"/>
      <c r="P2" s="144"/>
      <c r="Q2" s="144" t="s">
        <v>17</v>
      </c>
      <c r="R2" s="144"/>
      <c r="S2" s="144"/>
      <c r="T2" s="144"/>
      <c r="U2" s="24"/>
      <c r="V2" s="24"/>
      <c r="W2" s="24"/>
      <c r="X2" s="24"/>
    </row>
    <row r="3" spans="2:24" ht="17.25" customHeight="1" thickTop="1" thickBot="1" x14ac:dyDescent="0.25">
      <c r="B3" s="143"/>
      <c r="C3" s="143"/>
      <c r="D3" s="143"/>
      <c r="E3" s="143"/>
      <c r="F3" s="143"/>
      <c r="G3" s="143"/>
      <c r="H3" s="143"/>
      <c r="I3" s="143"/>
      <c r="J3" s="144"/>
      <c r="K3" s="144"/>
      <c r="L3" s="144"/>
      <c r="M3" s="144"/>
      <c r="N3" s="144"/>
      <c r="O3" s="144"/>
      <c r="P3" s="144"/>
      <c r="Q3" s="144"/>
      <c r="R3" s="144"/>
      <c r="S3" s="144"/>
      <c r="T3" s="144"/>
      <c r="U3" s="24"/>
      <c r="V3" s="24"/>
      <c r="W3" s="24"/>
      <c r="X3" s="24"/>
    </row>
    <row r="4" spans="2:24" ht="24" customHeight="1" thickTop="1" thickBot="1" x14ac:dyDescent="0.25">
      <c r="B4" s="144"/>
      <c r="C4" s="144"/>
      <c r="D4" s="144"/>
      <c r="E4" s="144"/>
      <c r="F4" s="144"/>
      <c r="G4" s="144"/>
      <c r="H4" s="144"/>
      <c r="I4" s="144"/>
      <c r="J4" s="144" t="s">
        <v>6</v>
      </c>
      <c r="K4" s="144"/>
      <c r="L4" s="144"/>
      <c r="M4" s="144"/>
      <c r="N4" s="144"/>
      <c r="O4" s="144"/>
      <c r="P4" s="144"/>
      <c r="Q4" s="145" t="s">
        <v>68</v>
      </c>
      <c r="R4" s="145"/>
      <c r="S4" s="145"/>
      <c r="T4" s="145"/>
      <c r="U4" s="24"/>
      <c r="V4" s="24"/>
      <c r="W4" s="24"/>
      <c r="X4" s="24"/>
    </row>
    <row r="5" spans="2:24" ht="24" customHeight="1" thickTop="1" thickBot="1" x14ac:dyDescent="0.25">
      <c r="B5" s="144"/>
      <c r="C5" s="144"/>
      <c r="D5" s="144"/>
      <c r="E5" s="144"/>
      <c r="F5" s="144"/>
      <c r="G5" s="144"/>
      <c r="H5" s="144"/>
      <c r="I5" s="144"/>
      <c r="J5" s="144" t="s">
        <v>7</v>
      </c>
      <c r="K5" s="144"/>
      <c r="L5" s="144"/>
      <c r="M5" s="144"/>
      <c r="N5" s="144"/>
      <c r="O5" s="144"/>
      <c r="P5" s="144"/>
      <c r="Q5" s="144" t="s">
        <v>441</v>
      </c>
      <c r="R5" s="144"/>
      <c r="S5" s="144"/>
      <c r="T5" s="144"/>
      <c r="U5" s="24"/>
      <c r="V5" s="24"/>
      <c r="W5" s="24"/>
      <c r="X5" s="24"/>
    </row>
    <row r="6" spans="2:24" ht="24" customHeight="1" thickTop="1" thickBot="1" x14ac:dyDescent="0.25">
      <c r="B6" s="144"/>
      <c r="C6" s="144"/>
      <c r="D6" s="144"/>
      <c r="E6" s="144"/>
      <c r="F6" s="144"/>
      <c r="G6" s="144"/>
      <c r="H6" s="144"/>
      <c r="I6" s="144"/>
      <c r="J6" s="144" t="s">
        <v>8</v>
      </c>
      <c r="K6" s="144"/>
      <c r="L6" s="144"/>
      <c r="M6" s="144"/>
      <c r="N6" s="144"/>
      <c r="O6" s="144"/>
      <c r="P6" s="144"/>
      <c r="Q6" s="144" t="s">
        <v>518</v>
      </c>
      <c r="R6" s="144"/>
      <c r="S6" s="144"/>
      <c r="T6" s="144"/>
      <c r="U6" s="24"/>
      <c r="V6" s="24"/>
      <c r="W6" s="24"/>
      <c r="X6" s="24"/>
    </row>
    <row r="7" spans="2:24" ht="16.5" thickTop="1" thickBot="1" x14ac:dyDescent="0.25"/>
    <row r="8" spans="2:24" ht="12" customHeight="1" thickTop="1" x14ac:dyDescent="0.2">
      <c r="B8" s="66"/>
      <c r="C8" s="67"/>
      <c r="D8" s="67"/>
      <c r="E8" s="67"/>
      <c r="F8" s="67"/>
      <c r="G8" s="67"/>
      <c r="H8" s="67"/>
      <c r="I8" s="68"/>
      <c r="J8" s="68"/>
      <c r="K8" s="67"/>
      <c r="L8" s="67"/>
      <c r="M8" s="67"/>
      <c r="N8" s="67"/>
      <c r="O8" s="67"/>
      <c r="P8" s="67"/>
      <c r="Q8" s="67"/>
      <c r="R8" s="67"/>
      <c r="S8" s="67"/>
      <c r="T8" s="69"/>
    </row>
    <row r="9" spans="2:24" ht="15" customHeight="1" x14ac:dyDescent="0.2">
      <c r="B9" s="70"/>
      <c r="C9" s="170" t="s">
        <v>4</v>
      </c>
      <c r="D9" s="170"/>
      <c r="E9" s="170"/>
      <c r="F9" s="170"/>
      <c r="G9" s="170"/>
      <c r="H9" s="170"/>
      <c r="I9" s="170"/>
      <c r="J9" s="170"/>
      <c r="K9" s="170"/>
      <c r="L9" s="170"/>
      <c r="M9" s="170"/>
      <c r="N9" s="170"/>
      <c r="O9" s="170"/>
      <c r="P9" s="170"/>
      <c r="Q9" s="170"/>
      <c r="R9" s="170"/>
      <c r="S9" s="170"/>
      <c r="T9" s="71"/>
    </row>
    <row r="10" spans="2:24" ht="15.75" customHeight="1" x14ac:dyDescent="0.2">
      <c r="B10" s="70"/>
      <c r="C10" s="170"/>
      <c r="D10" s="170"/>
      <c r="E10" s="170"/>
      <c r="F10" s="170"/>
      <c r="G10" s="170"/>
      <c r="H10" s="170"/>
      <c r="I10" s="170"/>
      <c r="J10" s="170"/>
      <c r="K10" s="170"/>
      <c r="L10" s="170"/>
      <c r="M10" s="170"/>
      <c r="N10" s="170"/>
      <c r="O10" s="170"/>
      <c r="P10" s="170"/>
      <c r="Q10" s="170"/>
      <c r="R10" s="170"/>
      <c r="S10" s="170"/>
      <c r="T10" s="71"/>
    </row>
    <row r="11" spans="2:24" ht="15.75" customHeight="1" x14ac:dyDescent="0.3">
      <c r="B11" s="70"/>
      <c r="C11" s="72"/>
      <c r="D11" s="72"/>
      <c r="E11" s="72"/>
      <c r="F11" s="72"/>
      <c r="G11" s="72"/>
      <c r="H11" s="72"/>
      <c r="I11" s="72"/>
      <c r="J11" s="72"/>
      <c r="K11" s="72"/>
      <c r="L11" s="72"/>
      <c r="M11" s="72"/>
      <c r="N11" s="72"/>
      <c r="O11" s="72"/>
      <c r="P11" s="72"/>
      <c r="Q11" s="72"/>
      <c r="R11" s="72"/>
      <c r="S11" s="72"/>
      <c r="T11" s="71"/>
    </row>
    <row r="12" spans="2:24" ht="38.25" customHeight="1" x14ac:dyDescent="0.2">
      <c r="B12" s="70"/>
      <c r="C12" s="171" t="s">
        <v>227</v>
      </c>
      <c r="D12" s="171"/>
      <c r="E12" s="171"/>
      <c r="F12" s="171"/>
      <c r="G12" s="171"/>
      <c r="H12" s="171"/>
      <c r="I12" s="171"/>
      <c r="J12" s="171"/>
      <c r="K12" s="171"/>
      <c r="L12" s="171"/>
      <c r="M12" s="171"/>
      <c r="N12" s="171"/>
      <c r="O12" s="171"/>
      <c r="P12" s="171"/>
      <c r="Q12" s="171"/>
      <c r="R12" s="171"/>
      <c r="S12" s="171"/>
      <c r="T12" s="71"/>
    </row>
    <row r="13" spans="2:24" ht="20.25" thickBot="1" x14ac:dyDescent="0.25">
      <c r="B13" s="70"/>
      <c r="C13" s="57"/>
      <c r="D13" s="57"/>
      <c r="E13" s="57"/>
      <c r="F13" s="57"/>
      <c r="G13" s="57"/>
      <c r="H13" s="57"/>
      <c r="I13" s="57"/>
      <c r="J13" s="57"/>
      <c r="K13" s="57"/>
      <c r="L13" s="57"/>
      <c r="M13" s="57"/>
      <c r="N13" s="57"/>
      <c r="O13" s="57"/>
      <c r="P13" s="57"/>
      <c r="Q13" s="57"/>
      <c r="R13" s="57"/>
      <c r="S13" s="57"/>
      <c r="T13" s="71"/>
    </row>
    <row r="14" spans="2:24" ht="200.1" hidden="1" customHeight="1" x14ac:dyDescent="0.2">
      <c r="B14" s="70"/>
      <c r="C14" s="57"/>
      <c r="D14" s="57"/>
      <c r="E14" s="57"/>
      <c r="F14" s="57"/>
      <c r="G14" s="57"/>
      <c r="H14" s="57"/>
      <c r="I14" s="57"/>
      <c r="J14" s="57"/>
      <c r="K14" s="57"/>
      <c r="L14" s="57"/>
      <c r="M14" s="57"/>
      <c r="N14" s="57"/>
      <c r="O14" s="57"/>
      <c r="P14" s="57"/>
      <c r="Q14" s="57"/>
      <c r="R14" s="57"/>
      <c r="S14" s="57"/>
      <c r="T14" s="71"/>
    </row>
    <row r="15" spans="2:24" ht="200.1" hidden="1" customHeight="1" x14ac:dyDescent="0.2">
      <c r="B15" s="70"/>
      <c r="C15" s="57"/>
      <c r="D15" s="57"/>
      <c r="E15" s="57"/>
      <c r="F15" s="57"/>
      <c r="G15" s="57"/>
      <c r="H15" s="57"/>
      <c r="I15" s="57"/>
      <c r="J15" s="57"/>
      <c r="K15" s="57"/>
      <c r="L15" s="57"/>
      <c r="M15" s="57"/>
      <c r="N15" s="57"/>
      <c r="O15" s="57"/>
      <c r="P15" s="57"/>
      <c r="Q15" s="57"/>
      <c r="R15" s="57"/>
      <c r="S15" s="57"/>
      <c r="T15" s="71"/>
    </row>
    <row r="16" spans="2:24" ht="200.1" hidden="1" customHeight="1" thickBot="1" x14ac:dyDescent="0.25">
      <c r="B16" s="70"/>
      <c r="C16" s="57"/>
      <c r="D16" s="57"/>
      <c r="E16" s="57"/>
      <c r="F16" s="57"/>
      <c r="G16" s="57"/>
      <c r="H16" s="57"/>
      <c r="I16" s="57"/>
      <c r="J16" s="57"/>
      <c r="K16" s="57"/>
      <c r="L16" s="57"/>
      <c r="M16" s="57"/>
      <c r="N16" s="57"/>
      <c r="O16" s="57"/>
      <c r="P16" s="57"/>
      <c r="Q16" s="57"/>
      <c r="R16" s="57"/>
      <c r="S16" s="57"/>
      <c r="T16" s="71"/>
    </row>
    <row r="17" spans="2:20" ht="30" customHeight="1" thickTop="1" thickBot="1" x14ac:dyDescent="0.25">
      <c r="B17" s="70"/>
      <c r="C17" s="57"/>
      <c r="D17" s="57"/>
      <c r="E17" s="57"/>
      <c r="F17" s="57"/>
      <c r="G17" s="57"/>
      <c r="H17" s="57"/>
      <c r="I17" s="57"/>
      <c r="J17" s="57"/>
      <c r="K17" s="57"/>
      <c r="L17" s="57"/>
      <c r="M17" s="57"/>
      <c r="N17" s="57"/>
      <c r="O17" s="57"/>
      <c r="P17" s="157" t="s">
        <v>394</v>
      </c>
      <c r="Q17" s="157"/>
      <c r="R17" s="157"/>
      <c r="S17" s="57"/>
      <c r="T17" s="71"/>
    </row>
    <row r="18" spans="2:20" ht="65.099999999999994" customHeight="1" thickTop="1" thickBot="1" x14ac:dyDescent="0.25">
      <c r="B18" s="70"/>
      <c r="C18" s="80" t="s">
        <v>385</v>
      </c>
      <c r="D18" s="80" t="s">
        <v>485</v>
      </c>
      <c r="E18" s="80" t="s">
        <v>486</v>
      </c>
      <c r="F18" s="80" t="s">
        <v>487</v>
      </c>
      <c r="G18" s="80" t="s">
        <v>386</v>
      </c>
      <c r="H18" s="80" t="s">
        <v>387</v>
      </c>
      <c r="I18" s="80" t="s">
        <v>388</v>
      </c>
      <c r="J18" s="80" t="s">
        <v>389</v>
      </c>
      <c r="K18" s="80" t="s">
        <v>390</v>
      </c>
      <c r="L18" s="80" t="s">
        <v>391</v>
      </c>
      <c r="M18" s="80" t="s">
        <v>392</v>
      </c>
      <c r="N18" s="80" t="s">
        <v>393</v>
      </c>
      <c r="O18" s="80" t="s">
        <v>407</v>
      </c>
      <c r="P18" s="83" t="s">
        <v>2</v>
      </c>
      <c r="Q18" s="83" t="s">
        <v>10</v>
      </c>
      <c r="R18" s="84" t="s">
        <v>395</v>
      </c>
      <c r="S18" s="80" t="s">
        <v>422</v>
      </c>
      <c r="T18" s="71"/>
    </row>
    <row r="19" spans="2:20" ht="395.25" thickTop="1" thickBot="1" x14ac:dyDescent="0.25">
      <c r="B19" s="70"/>
      <c r="C19" s="43" t="s">
        <v>188</v>
      </c>
      <c r="D19" s="45" t="s">
        <v>670</v>
      </c>
      <c r="E19" s="43" t="s">
        <v>503</v>
      </c>
      <c r="F19" s="43" t="s">
        <v>504</v>
      </c>
      <c r="G19" s="43" t="s">
        <v>291</v>
      </c>
      <c r="H19" s="43"/>
      <c r="I19" s="43" t="s">
        <v>64</v>
      </c>
      <c r="J19" s="43" t="s">
        <v>1</v>
      </c>
      <c r="K19" s="79" t="s">
        <v>408</v>
      </c>
      <c r="L19" s="43" t="s">
        <v>484</v>
      </c>
      <c r="M19" s="43" t="s">
        <v>19</v>
      </c>
      <c r="N19" s="43" t="s">
        <v>60</v>
      </c>
      <c r="O19" s="43" t="s">
        <v>40</v>
      </c>
      <c r="P19" s="43" t="s">
        <v>63</v>
      </c>
      <c r="Q19" s="43" t="s">
        <v>62</v>
      </c>
      <c r="R19" s="43" t="s">
        <v>61</v>
      </c>
      <c r="S19" s="43"/>
      <c r="T19" s="71"/>
    </row>
    <row r="20" spans="2:20" ht="294" customHeight="1" thickTop="1" thickBot="1" x14ac:dyDescent="0.25">
      <c r="B20" s="70"/>
      <c r="C20" s="43" t="s">
        <v>189</v>
      </c>
      <c r="D20" s="45" t="s">
        <v>670</v>
      </c>
      <c r="E20" s="43" t="s">
        <v>503</v>
      </c>
      <c r="F20" s="43" t="s">
        <v>504</v>
      </c>
      <c r="G20" s="43"/>
      <c r="H20" s="43" t="s">
        <v>291</v>
      </c>
      <c r="I20" s="43" t="s">
        <v>219</v>
      </c>
      <c r="J20" s="43" t="s">
        <v>1</v>
      </c>
      <c r="K20" s="79" t="s">
        <v>409</v>
      </c>
      <c r="L20" s="78">
        <v>1</v>
      </c>
      <c r="M20" s="43" t="s">
        <v>19</v>
      </c>
      <c r="N20" s="43" t="s">
        <v>96</v>
      </c>
      <c r="O20" s="43" t="s">
        <v>40</v>
      </c>
      <c r="P20" s="43" t="s">
        <v>380</v>
      </c>
      <c r="Q20" s="43" t="s">
        <v>380</v>
      </c>
      <c r="R20" s="43" t="s">
        <v>190</v>
      </c>
      <c r="S20" s="43"/>
      <c r="T20" s="71"/>
    </row>
    <row r="21" spans="2:20" ht="294" customHeight="1" thickTop="1" thickBot="1" x14ac:dyDescent="0.25">
      <c r="B21" s="70"/>
      <c r="C21" s="43" t="s">
        <v>189</v>
      </c>
      <c r="D21" s="45" t="s">
        <v>670</v>
      </c>
      <c r="E21" s="43" t="s">
        <v>503</v>
      </c>
      <c r="F21" s="43" t="s">
        <v>504</v>
      </c>
      <c r="G21" s="43" t="s">
        <v>291</v>
      </c>
      <c r="H21" s="43"/>
      <c r="I21" s="43" t="s">
        <v>107</v>
      </c>
      <c r="J21" s="43" t="s">
        <v>12</v>
      </c>
      <c r="K21" s="79" t="s">
        <v>410</v>
      </c>
      <c r="L21" s="43" t="s">
        <v>295</v>
      </c>
      <c r="M21" s="43" t="s">
        <v>20</v>
      </c>
      <c r="N21" s="43" t="s">
        <v>60</v>
      </c>
      <c r="O21" s="43" t="s">
        <v>40</v>
      </c>
      <c r="P21" s="43" t="s">
        <v>136</v>
      </c>
      <c r="Q21" s="43" t="s">
        <v>137</v>
      </c>
      <c r="R21" s="43" t="s">
        <v>108</v>
      </c>
      <c r="S21" s="43"/>
      <c r="T21" s="71"/>
    </row>
    <row r="22" spans="2:20" ht="159.94999999999999" customHeight="1" thickTop="1" thickBot="1" x14ac:dyDescent="0.25">
      <c r="B22" s="70"/>
      <c r="C22" s="43" t="s">
        <v>189</v>
      </c>
      <c r="D22" s="45" t="s">
        <v>670</v>
      </c>
      <c r="E22" s="43" t="s">
        <v>503</v>
      </c>
      <c r="F22" s="43" t="s">
        <v>504</v>
      </c>
      <c r="G22" s="43" t="s">
        <v>291</v>
      </c>
      <c r="H22" s="43"/>
      <c r="I22" s="43" t="s">
        <v>109</v>
      </c>
      <c r="J22" s="43" t="s">
        <v>12</v>
      </c>
      <c r="K22" s="44" t="s">
        <v>294</v>
      </c>
      <c r="L22" s="43" t="s">
        <v>457</v>
      </c>
      <c r="M22" s="43" t="s">
        <v>20</v>
      </c>
      <c r="N22" s="43" t="s">
        <v>60</v>
      </c>
      <c r="O22" s="43" t="s">
        <v>40</v>
      </c>
      <c r="P22" s="43" t="s">
        <v>138</v>
      </c>
      <c r="Q22" s="43" t="s">
        <v>139</v>
      </c>
      <c r="R22" s="43" t="s">
        <v>110</v>
      </c>
      <c r="S22" s="43"/>
      <c r="T22" s="71"/>
    </row>
    <row r="23" spans="2:20" ht="294" customHeight="1" thickTop="1" thickBot="1" x14ac:dyDescent="0.25">
      <c r="B23" s="70"/>
      <c r="C23" s="43" t="s">
        <v>189</v>
      </c>
      <c r="D23" s="45" t="s">
        <v>670</v>
      </c>
      <c r="E23" s="43" t="s">
        <v>503</v>
      </c>
      <c r="F23" s="43" t="s">
        <v>504</v>
      </c>
      <c r="G23" s="43" t="s">
        <v>291</v>
      </c>
      <c r="H23" s="43"/>
      <c r="I23" s="43" t="s">
        <v>111</v>
      </c>
      <c r="J23" s="43" t="s">
        <v>12</v>
      </c>
      <c r="K23" s="79" t="s">
        <v>411</v>
      </c>
      <c r="L23" s="43" t="s">
        <v>295</v>
      </c>
      <c r="M23" s="43" t="s">
        <v>20</v>
      </c>
      <c r="N23" s="43" t="s">
        <v>60</v>
      </c>
      <c r="O23" s="43" t="s">
        <v>40</v>
      </c>
      <c r="P23" s="43" t="s">
        <v>140</v>
      </c>
      <c r="Q23" s="43" t="s">
        <v>141</v>
      </c>
      <c r="R23" s="43" t="s">
        <v>112</v>
      </c>
      <c r="S23" s="43"/>
      <c r="T23" s="71"/>
    </row>
    <row r="24" spans="2:20" ht="195" customHeight="1" thickTop="1" thickBot="1" x14ac:dyDescent="0.25">
      <c r="B24" s="70"/>
      <c r="C24" s="43" t="s">
        <v>189</v>
      </c>
      <c r="D24" s="45" t="s">
        <v>670</v>
      </c>
      <c r="E24" s="43" t="s">
        <v>503</v>
      </c>
      <c r="F24" s="43" t="s">
        <v>504</v>
      </c>
      <c r="G24" s="43" t="s">
        <v>291</v>
      </c>
      <c r="H24" s="43"/>
      <c r="I24" s="43" t="s">
        <v>113</v>
      </c>
      <c r="J24" s="43" t="s">
        <v>12</v>
      </c>
      <c r="K24" s="44" t="s">
        <v>59</v>
      </c>
      <c r="L24" s="45" t="s">
        <v>638</v>
      </c>
      <c r="M24" s="43" t="s">
        <v>19</v>
      </c>
      <c r="N24" s="43" t="s">
        <v>60</v>
      </c>
      <c r="O24" s="43" t="s">
        <v>40</v>
      </c>
      <c r="P24" s="43" t="s">
        <v>142</v>
      </c>
      <c r="Q24" s="43" t="s">
        <v>143</v>
      </c>
      <c r="R24" s="43" t="s">
        <v>115</v>
      </c>
      <c r="S24" s="43"/>
      <c r="T24" s="71"/>
    </row>
    <row r="25" spans="2:20" ht="195" customHeight="1" thickTop="1" thickBot="1" x14ac:dyDescent="0.25">
      <c r="B25" s="70"/>
      <c r="C25" s="43" t="s">
        <v>189</v>
      </c>
      <c r="D25" s="45" t="s">
        <v>670</v>
      </c>
      <c r="E25" s="43" t="s">
        <v>503</v>
      </c>
      <c r="F25" s="43" t="s">
        <v>504</v>
      </c>
      <c r="G25" s="43" t="s">
        <v>291</v>
      </c>
      <c r="H25" s="43"/>
      <c r="I25" s="43" t="s">
        <v>114</v>
      </c>
      <c r="J25" s="43" t="s">
        <v>12</v>
      </c>
      <c r="K25" s="44" t="s">
        <v>59</v>
      </c>
      <c r="L25" s="45" t="s">
        <v>638</v>
      </c>
      <c r="M25" s="43" t="s">
        <v>19</v>
      </c>
      <c r="N25" s="43" t="s">
        <v>60</v>
      </c>
      <c r="O25" s="43" t="s">
        <v>40</v>
      </c>
      <c r="P25" s="43" t="s">
        <v>144</v>
      </c>
      <c r="Q25" s="43" t="s">
        <v>143</v>
      </c>
      <c r="R25" s="43" t="s">
        <v>116</v>
      </c>
      <c r="S25" s="43"/>
      <c r="T25" s="71"/>
    </row>
    <row r="26" spans="2:20" ht="195" customHeight="1" thickTop="1" thickBot="1" x14ac:dyDescent="0.25">
      <c r="B26" s="70"/>
      <c r="C26" s="43" t="s">
        <v>189</v>
      </c>
      <c r="D26" s="45" t="s">
        <v>670</v>
      </c>
      <c r="E26" s="43" t="s">
        <v>503</v>
      </c>
      <c r="F26" s="43" t="s">
        <v>504</v>
      </c>
      <c r="G26" s="43" t="s">
        <v>291</v>
      </c>
      <c r="H26" s="43"/>
      <c r="I26" s="43" t="s">
        <v>117</v>
      </c>
      <c r="J26" s="43" t="s">
        <v>12</v>
      </c>
      <c r="K26" s="44" t="s">
        <v>59</v>
      </c>
      <c r="L26" s="45" t="s">
        <v>638</v>
      </c>
      <c r="M26" s="43" t="s">
        <v>19</v>
      </c>
      <c r="N26" s="43" t="s">
        <v>60</v>
      </c>
      <c r="O26" s="43" t="s">
        <v>433</v>
      </c>
      <c r="P26" s="43" t="s">
        <v>145</v>
      </c>
      <c r="Q26" s="43" t="s">
        <v>146</v>
      </c>
      <c r="R26" s="43" t="s">
        <v>119</v>
      </c>
      <c r="S26" s="43"/>
      <c r="T26" s="71"/>
    </row>
    <row r="27" spans="2:20" ht="195" customHeight="1" thickTop="1" thickBot="1" x14ac:dyDescent="0.25">
      <c r="B27" s="70"/>
      <c r="C27" s="43" t="s">
        <v>189</v>
      </c>
      <c r="D27" s="45" t="s">
        <v>670</v>
      </c>
      <c r="E27" s="43" t="s">
        <v>503</v>
      </c>
      <c r="F27" s="43" t="s">
        <v>504</v>
      </c>
      <c r="G27" s="43" t="s">
        <v>291</v>
      </c>
      <c r="H27" s="43"/>
      <c r="I27" s="43" t="s">
        <v>118</v>
      </c>
      <c r="J27" s="43" t="s">
        <v>12</v>
      </c>
      <c r="K27" s="44" t="s">
        <v>59</v>
      </c>
      <c r="L27" s="45" t="s">
        <v>638</v>
      </c>
      <c r="M27" s="43" t="s">
        <v>19</v>
      </c>
      <c r="N27" s="43" t="s">
        <v>60</v>
      </c>
      <c r="O27" s="43" t="s">
        <v>433</v>
      </c>
      <c r="P27" s="43" t="s">
        <v>147</v>
      </c>
      <c r="Q27" s="43" t="s">
        <v>146</v>
      </c>
      <c r="R27" s="43" t="s">
        <v>120</v>
      </c>
      <c r="S27" s="43"/>
      <c r="T27" s="71"/>
    </row>
    <row r="28" spans="2:20" ht="18" customHeight="1" thickTop="1" thickBot="1" x14ac:dyDescent="0.25">
      <c r="B28" s="73"/>
      <c r="C28" s="74"/>
      <c r="D28" s="74"/>
      <c r="E28" s="74"/>
      <c r="F28" s="74"/>
      <c r="G28" s="74"/>
      <c r="H28" s="77"/>
      <c r="I28" s="74"/>
      <c r="J28" s="74"/>
      <c r="K28" s="75"/>
      <c r="L28" s="74"/>
      <c r="M28" s="74"/>
      <c r="N28" s="74"/>
      <c r="O28" s="74"/>
      <c r="P28" s="74"/>
      <c r="Q28" s="74"/>
      <c r="R28" s="74"/>
      <c r="S28" s="74"/>
      <c r="T28" s="76"/>
    </row>
    <row r="29" spans="2:20" ht="33" customHeight="1" thickTop="1" x14ac:dyDescent="0.2">
      <c r="C29" s="22"/>
      <c r="D29" s="22"/>
      <c r="E29" s="22"/>
      <c r="F29" s="22"/>
      <c r="G29" s="22"/>
      <c r="I29" s="22"/>
      <c r="J29" s="22"/>
      <c r="K29" s="25"/>
      <c r="L29" s="22"/>
      <c r="M29" s="22"/>
      <c r="N29" s="22"/>
      <c r="O29" s="22"/>
      <c r="P29" s="22"/>
      <c r="Q29" s="22"/>
      <c r="R29" s="22"/>
      <c r="S29" s="22"/>
    </row>
    <row r="30" spans="2:20" hidden="1" x14ac:dyDescent="0.2">
      <c r="C30" s="23" t="s">
        <v>229</v>
      </c>
      <c r="G30" s="23">
        <f>+COUNTIF($G$19:$G$27,"="&amp;C30)</f>
        <v>8</v>
      </c>
      <c r="H30" s="23">
        <f>+COUNTIF($H$19:$H$27,"="&amp;C30)</f>
        <v>1</v>
      </c>
      <c r="N30" s="29" t="s">
        <v>40</v>
      </c>
      <c r="O30" s="23">
        <f>+COUNTIF($O$19:$O$27,"="&amp;N30)</f>
        <v>7</v>
      </c>
    </row>
    <row r="31" spans="2:20" hidden="1" x14ac:dyDescent="0.2">
      <c r="N31" s="29" t="s">
        <v>30</v>
      </c>
      <c r="O31" s="23">
        <f>+COUNTIF($O$19:$O$27,"="&amp;N31)</f>
        <v>0</v>
      </c>
    </row>
    <row r="32" spans="2:20" hidden="1" x14ac:dyDescent="0.2">
      <c r="O32" s="23">
        <f>+SUM(O30:O31)</f>
        <v>7</v>
      </c>
    </row>
    <row r="33" hidden="1" x14ac:dyDescent="0.2"/>
    <row r="34" hidden="1" x14ac:dyDescent="0.2"/>
  </sheetData>
  <sheetProtection formatCells="0" formatColumns="0" formatRows="0" insertColumns="0" insertRows="0" insertHyperlinks="0" deleteColumns="0" deleteRows="0" sort="0" autoFilter="0" pivotTables="0"/>
  <autoFilter ref="C18:S18"/>
  <mergeCells count="13">
    <mergeCell ref="B2:I3"/>
    <mergeCell ref="B4:I6"/>
    <mergeCell ref="J6:P6"/>
    <mergeCell ref="Q6:T6"/>
    <mergeCell ref="P17:R17"/>
    <mergeCell ref="C9:S10"/>
    <mergeCell ref="C12:S12"/>
    <mergeCell ref="J2:P3"/>
    <mergeCell ref="Q2:T3"/>
    <mergeCell ref="J4:P4"/>
    <mergeCell ref="Q4:T4"/>
    <mergeCell ref="J5:P5"/>
    <mergeCell ref="Q5:T5"/>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Desplegables'!$B$24:$B$25</xm:f>
          </x14:formula1>
          <xm:sqref>C19:C27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B2:F78"/>
  <sheetViews>
    <sheetView workbookViewId="0">
      <selection activeCell="D13" sqref="D13"/>
    </sheetView>
  </sheetViews>
  <sheetFormatPr baseColWidth="10" defaultColWidth="11.42578125" defaultRowHeight="15.75" x14ac:dyDescent="0.25"/>
  <cols>
    <col min="1" max="1" width="11.42578125" style="1"/>
    <col min="2" max="2" width="49" style="1" bestFit="1" customWidth="1"/>
    <col min="3" max="4" width="11.42578125" style="1"/>
    <col min="5" max="7" width="48.7109375" style="1" customWidth="1"/>
    <col min="8" max="16384" width="11.42578125" style="1"/>
  </cols>
  <sheetData>
    <row r="2" spans="2:5" x14ac:dyDescent="0.25">
      <c r="B2" s="2" t="s">
        <v>11</v>
      </c>
      <c r="E2" s="6" t="s">
        <v>22</v>
      </c>
    </row>
    <row r="3" spans="2:5" x14ac:dyDescent="0.25">
      <c r="B3" s="3" t="s">
        <v>12</v>
      </c>
      <c r="E3" s="7" t="s">
        <v>23</v>
      </c>
    </row>
    <row r="4" spans="2:5" ht="31.5" x14ac:dyDescent="0.25">
      <c r="B4" s="3" t="s">
        <v>1</v>
      </c>
      <c r="E4" s="7" t="s">
        <v>24</v>
      </c>
    </row>
    <row r="5" spans="2:5" x14ac:dyDescent="0.25">
      <c r="B5" s="3" t="s">
        <v>13</v>
      </c>
      <c r="E5" s="7" t="s">
        <v>25</v>
      </c>
    </row>
    <row r="6" spans="2:5" x14ac:dyDescent="0.25">
      <c r="B6" s="3" t="s">
        <v>14</v>
      </c>
      <c r="E6" s="7" t="s">
        <v>26</v>
      </c>
    </row>
    <row r="7" spans="2:5" x14ac:dyDescent="0.25">
      <c r="B7" s="3" t="s">
        <v>15</v>
      </c>
      <c r="E7" s="7" t="s">
        <v>27</v>
      </c>
    </row>
    <row r="8" spans="2:5" x14ac:dyDescent="0.25">
      <c r="B8" s="4" t="s">
        <v>18</v>
      </c>
      <c r="E8" s="7" t="s">
        <v>433</v>
      </c>
    </row>
    <row r="9" spans="2:5" x14ac:dyDescent="0.25">
      <c r="B9" s="3" t="s">
        <v>19</v>
      </c>
      <c r="E9" s="7" t="s">
        <v>28</v>
      </c>
    </row>
    <row r="10" spans="2:5" x14ac:dyDescent="0.25">
      <c r="B10" s="3" t="s">
        <v>20</v>
      </c>
      <c r="E10" s="7" t="s">
        <v>29</v>
      </c>
    </row>
    <row r="11" spans="2:5" x14ac:dyDescent="0.25">
      <c r="B11" s="3" t="s">
        <v>21</v>
      </c>
      <c r="E11" s="8" t="s">
        <v>30</v>
      </c>
    </row>
    <row r="12" spans="2:5" x14ac:dyDescent="0.25">
      <c r="B12" s="4" t="s">
        <v>3</v>
      </c>
      <c r="E12" s="8" t="s">
        <v>31</v>
      </c>
    </row>
    <row r="13" spans="2:5" ht="31.5" x14ac:dyDescent="0.25">
      <c r="B13" s="5" t="s">
        <v>248</v>
      </c>
      <c r="E13" s="8" t="s">
        <v>32</v>
      </c>
    </row>
    <row r="14" spans="2:5" ht="31.5" x14ac:dyDescent="0.25">
      <c r="B14" s="5" t="s">
        <v>172</v>
      </c>
      <c r="E14" s="8" t="s">
        <v>33</v>
      </c>
    </row>
    <row r="15" spans="2:5" ht="31.5" x14ac:dyDescent="0.25">
      <c r="B15" s="5" t="s">
        <v>167</v>
      </c>
      <c r="E15" s="8" t="s">
        <v>34</v>
      </c>
    </row>
    <row r="16" spans="2:5" x14ac:dyDescent="0.25">
      <c r="B16" s="5" t="s">
        <v>168</v>
      </c>
      <c r="E16" s="8" t="s">
        <v>35</v>
      </c>
    </row>
    <row r="17" spans="2:6" ht="31.5" x14ac:dyDescent="0.25">
      <c r="B17" s="5" t="s">
        <v>215</v>
      </c>
      <c r="E17" s="8" t="s">
        <v>36</v>
      </c>
    </row>
    <row r="18" spans="2:6" ht="31.5" x14ac:dyDescent="0.25">
      <c r="B18" s="5" t="s">
        <v>169</v>
      </c>
      <c r="E18" s="8" t="s">
        <v>37</v>
      </c>
    </row>
    <row r="19" spans="2:6" x14ac:dyDescent="0.25">
      <c r="B19" s="5" t="s">
        <v>184</v>
      </c>
      <c r="E19" s="8" t="s">
        <v>38</v>
      </c>
    </row>
    <row r="20" spans="2:6" x14ac:dyDescent="0.25">
      <c r="B20" s="5" t="s">
        <v>183</v>
      </c>
      <c r="E20" s="8" t="s">
        <v>39</v>
      </c>
      <c r="F20" s="9"/>
    </row>
    <row r="21" spans="2:6" x14ac:dyDescent="0.25">
      <c r="B21" s="5" t="s">
        <v>249</v>
      </c>
      <c r="E21" s="8" t="s">
        <v>40</v>
      </c>
      <c r="F21" s="9"/>
    </row>
    <row r="22" spans="2:6" ht="32.25" thickBot="1" x14ac:dyDescent="0.3">
      <c r="B22" s="14" t="s">
        <v>216</v>
      </c>
      <c r="E22" s="8" t="s">
        <v>41</v>
      </c>
      <c r="F22" s="9"/>
    </row>
    <row r="23" spans="2:6" ht="33" thickTop="1" thickBot="1" x14ac:dyDescent="0.3">
      <c r="B23" s="16" t="s">
        <v>228</v>
      </c>
      <c r="E23" s="8" t="s">
        <v>42</v>
      </c>
      <c r="F23" s="9"/>
    </row>
    <row r="24" spans="2:6" ht="17.25" thickTop="1" thickBot="1" x14ac:dyDescent="0.3">
      <c r="B24" s="17" t="s">
        <v>188</v>
      </c>
      <c r="E24" s="8" t="s">
        <v>43</v>
      </c>
      <c r="F24" s="9"/>
    </row>
    <row r="25" spans="2:6" ht="17.25" thickTop="1" thickBot="1" x14ac:dyDescent="0.3">
      <c r="B25" s="17" t="s">
        <v>189</v>
      </c>
      <c r="E25" s="8" t="s">
        <v>44</v>
      </c>
      <c r="F25" s="9"/>
    </row>
    <row r="26" spans="2:6" ht="17.25" thickTop="1" thickBot="1" x14ac:dyDescent="0.3">
      <c r="B26" s="18"/>
      <c r="E26" s="8" t="s">
        <v>45</v>
      </c>
      <c r="F26" s="9"/>
    </row>
    <row r="27" spans="2:6" ht="17.25" thickTop="1" thickBot="1" x14ac:dyDescent="0.3">
      <c r="B27" s="18"/>
      <c r="E27" s="8" t="s">
        <v>46</v>
      </c>
      <c r="F27" s="9"/>
    </row>
    <row r="28" spans="2:6" ht="17.25" thickTop="1" thickBot="1" x14ac:dyDescent="0.3">
      <c r="B28" s="18"/>
      <c r="E28" s="8" t="s">
        <v>47</v>
      </c>
      <c r="F28" s="9"/>
    </row>
    <row r="29" spans="2:6" ht="17.25" thickTop="1" thickBot="1" x14ac:dyDescent="0.3">
      <c r="B29" s="18"/>
      <c r="E29" s="8" t="s">
        <v>48</v>
      </c>
      <c r="F29" s="9"/>
    </row>
    <row r="30" spans="2:6" ht="16.5" thickTop="1" x14ac:dyDescent="0.25">
      <c r="B30" s="15"/>
      <c r="E30" s="8" t="s">
        <v>49</v>
      </c>
      <c r="F30" s="9"/>
    </row>
    <row r="31" spans="2:6" x14ac:dyDescent="0.25">
      <c r="B31" s="5"/>
      <c r="E31" s="8" t="s">
        <v>50</v>
      </c>
      <c r="F31" s="9"/>
    </row>
    <row r="32" spans="2:6" x14ac:dyDescent="0.25">
      <c r="B32" s="5"/>
      <c r="E32" s="8" t="s">
        <v>51</v>
      </c>
      <c r="F32" s="9"/>
    </row>
    <row r="33" spans="2:6" x14ac:dyDescent="0.25">
      <c r="B33" s="5"/>
      <c r="E33" s="8" t="s">
        <v>52</v>
      </c>
      <c r="F33" s="9"/>
    </row>
    <row r="34" spans="2:6" x14ac:dyDescent="0.25">
      <c r="B34" s="5"/>
      <c r="E34" s="8" t="s">
        <v>53</v>
      </c>
      <c r="F34" s="9"/>
    </row>
    <row r="35" spans="2:6" x14ac:dyDescent="0.25">
      <c r="B35" s="13" t="s">
        <v>157</v>
      </c>
      <c r="E35" s="8" t="s">
        <v>54</v>
      </c>
      <c r="F35" s="10"/>
    </row>
    <row r="36" spans="2:6" ht="31.5" x14ac:dyDescent="0.25">
      <c r="B36" s="11" t="s">
        <v>164</v>
      </c>
      <c r="E36" s="8" t="s">
        <v>55</v>
      </c>
      <c r="F36" s="10"/>
    </row>
    <row r="37" spans="2:6" ht="31.5" x14ac:dyDescent="0.25">
      <c r="B37" s="11" t="s">
        <v>165</v>
      </c>
      <c r="E37" s="8" t="s">
        <v>56</v>
      </c>
      <c r="F37" s="10"/>
    </row>
    <row r="38" spans="2:6" ht="31.5" x14ac:dyDescent="0.25">
      <c r="B38" s="11" t="s">
        <v>158</v>
      </c>
      <c r="E38" s="8" t="s">
        <v>57</v>
      </c>
      <c r="F38" s="10"/>
    </row>
    <row r="39" spans="2:6" x14ac:dyDescent="0.25">
      <c r="B39" s="11" t="s">
        <v>166</v>
      </c>
      <c r="E39" s="8" t="s">
        <v>58</v>
      </c>
      <c r="F39" s="10"/>
    </row>
    <row r="40" spans="2:6" x14ac:dyDescent="0.25">
      <c r="B40" s="11"/>
      <c r="E40" s="9" t="s">
        <v>175</v>
      </c>
      <c r="F40" s="10"/>
    </row>
    <row r="41" spans="2:6" x14ac:dyDescent="0.25">
      <c r="B41" s="13" t="s">
        <v>159</v>
      </c>
      <c r="E41" s="9"/>
      <c r="F41" s="10"/>
    </row>
    <row r="42" spans="2:6" x14ac:dyDescent="0.25">
      <c r="B42" s="12" t="s">
        <v>160</v>
      </c>
      <c r="E42" s="9"/>
      <c r="F42" s="9"/>
    </row>
    <row r="43" spans="2:6" x14ac:dyDescent="0.25">
      <c r="B43" s="12" t="s">
        <v>161</v>
      </c>
      <c r="E43" s="9"/>
      <c r="F43" s="10"/>
    </row>
    <row r="44" spans="2:6" x14ac:dyDescent="0.25">
      <c r="B44" s="12" t="s">
        <v>162</v>
      </c>
      <c r="E44" s="9"/>
      <c r="F44" s="10"/>
    </row>
    <row r="45" spans="2:6" x14ac:dyDescent="0.25">
      <c r="E45" s="9"/>
      <c r="F45" s="10"/>
    </row>
    <row r="46" spans="2:6" x14ac:dyDescent="0.25">
      <c r="E46" s="9"/>
      <c r="F46" s="10"/>
    </row>
    <row r="47" spans="2:6" x14ac:dyDescent="0.25">
      <c r="E47" s="9"/>
      <c r="F47" s="10"/>
    </row>
    <row r="48" spans="2:6" x14ac:dyDescent="0.25">
      <c r="E48" s="9"/>
      <c r="F48" s="10"/>
    </row>
    <row r="49" spans="5:6" x14ac:dyDescent="0.25">
      <c r="E49" s="9"/>
      <c r="F49" s="10"/>
    </row>
    <row r="50" spans="5:6" x14ac:dyDescent="0.25">
      <c r="E50" s="9"/>
      <c r="F50" s="9"/>
    </row>
    <row r="51" spans="5:6" x14ac:dyDescent="0.25">
      <c r="E51" s="9"/>
      <c r="F51" s="9"/>
    </row>
    <row r="52" spans="5:6" x14ac:dyDescent="0.25">
      <c r="E52" s="9"/>
      <c r="F52" s="10"/>
    </row>
    <row r="53" spans="5:6" x14ac:dyDescent="0.25">
      <c r="E53" s="9"/>
      <c r="F53" s="10"/>
    </row>
    <row r="54" spans="5:6" x14ac:dyDescent="0.25">
      <c r="E54" s="9"/>
      <c r="F54" s="9"/>
    </row>
    <row r="55" spans="5:6" x14ac:dyDescent="0.25">
      <c r="E55" s="9"/>
      <c r="F55" s="9"/>
    </row>
    <row r="56" spans="5:6" x14ac:dyDescent="0.25">
      <c r="E56" s="9"/>
      <c r="F56" s="9"/>
    </row>
    <row r="57" spans="5:6" x14ac:dyDescent="0.25">
      <c r="E57" s="9"/>
      <c r="F57" s="9"/>
    </row>
    <row r="58" spans="5:6" x14ac:dyDescent="0.25">
      <c r="E58" s="9"/>
      <c r="F58" s="9"/>
    </row>
    <row r="59" spans="5:6" x14ac:dyDescent="0.25">
      <c r="E59" s="9"/>
      <c r="F59" s="9"/>
    </row>
    <row r="60" spans="5:6" x14ac:dyDescent="0.25">
      <c r="E60" s="9"/>
      <c r="F60" s="9"/>
    </row>
    <row r="61" spans="5:6" x14ac:dyDescent="0.25">
      <c r="E61" s="9"/>
      <c r="F61" s="9"/>
    </row>
    <row r="62" spans="5:6" x14ac:dyDescent="0.25">
      <c r="E62" s="9"/>
      <c r="F62" s="9"/>
    </row>
    <row r="63" spans="5:6" x14ac:dyDescent="0.25">
      <c r="E63" s="9"/>
      <c r="F63" s="9"/>
    </row>
    <row r="64" spans="5:6" x14ac:dyDescent="0.25">
      <c r="E64" s="9"/>
      <c r="F64" s="9"/>
    </row>
    <row r="65" spans="5:6" x14ac:dyDescent="0.25">
      <c r="E65" s="9"/>
      <c r="F65" s="9"/>
    </row>
    <row r="66" spans="5:6" x14ac:dyDescent="0.25">
      <c r="E66" s="9"/>
      <c r="F66" s="9"/>
    </row>
    <row r="67" spans="5:6" x14ac:dyDescent="0.25">
      <c r="E67" s="9"/>
      <c r="F67" s="9"/>
    </row>
    <row r="68" spans="5:6" x14ac:dyDescent="0.25">
      <c r="E68" s="9"/>
      <c r="F68" s="9"/>
    </row>
    <row r="69" spans="5:6" x14ac:dyDescent="0.25">
      <c r="E69" s="9"/>
      <c r="F69" s="9"/>
    </row>
    <row r="70" spans="5:6" x14ac:dyDescent="0.25">
      <c r="E70" s="9"/>
      <c r="F70" s="9"/>
    </row>
    <row r="71" spans="5:6" x14ac:dyDescent="0.25">
      <c r="E71" s="9"/>
      <c r="F71" s="9"/>
    </row>
    <row r="72" spans="5:6" x14ac:dyDescent="0.25">
      <c r="E72" s="9"/>
      <c r="F72" s="9"/>
    </row>
    <row r="73" spans="5:6" x14ac:dyDescent="0.25">
      <c r="E73" s="9"/>
      <c r="F73" s="10"/>
    </row>
    <row r="74" spans="5:6" x14ac:dyDescent="0.25">
      <c r="E74" s="9"/>
      <c r="F74" s="10"/>
    </row>
    <row r="75" spans="5:6" x14ac:dyDescent="0.25">
      <c r="E75" s="9"/>
      <c r="F75" s="10"/>
    </row>
    <row r="76" spans="5:6" x14ac:dyDescent="0.25">
      <c r="E76" s="9"/>
      <c r="F76" s="10"/>
    </row>
    <row r="77" spans="5:6" x14ac:dyDescent="0.25">
      <c r="E77" s="9"/>
      <c r="F77" s="9"/>
    </row>
    <row r="78" spans="5:6" x14ac:dyDescent="0.25">
      <c r="E78" s="9"/>
      <c r="F78"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PAI26</vt:lpstr>
      <vt:lpstr>Tablas Dinamicas</vt:lpstr>
      <vt:lpstr>Control de Cambios</vt:lpstr>
      <vt:lpstr>Tablas Din</vt:lpstr>
      <vt:lpstr>Acreditación en Salud</vt:lpstr>
      <vt:lpstr>Alineación Acreditación Salud</vt:lpstr>
      <vt:lpstr>MEGAS</vt:lpstr>
      <vt:lpstr>OBJ 1</vt:lpstr>
      <vt:lpstr>OBJ 2</vt:lpstr>
      <vt:lpstr>OBJ 3</vt:lpstr>
      <vt:lpstr>OBJ 4</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2021-12-20T15:01:48Z</cp:lastPrinted>
  <dcterms:created xsi:type="dcterms:W3CDTF">2019-11-29T22:04:54Z</dcterms:created>
  <dcterms:modified xsi:type="dcterms:W3CDTF">2026-01-30T20:31:11Z</dcterms:modified>
</cp:coreProperties>
</file>