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BACKUP\ESCRITORIO\SIRECI SUANNY\INFORME COMUNICACIÓN Y TRANSPARENCIA\ENERO 2024\"/>
    </mc:Choice>
  </mc:AlternateContent>
  <bookViews>
    <workbookView xWindow="0" yWindow="0" windowWidth="28800" windowHeight="11835"/>
  </bookViews>
  <sheets>
    <sheet name="VIGENCIA 2023" sheetId="19" r:id="rId1"/>
  </sheets>
  <definedNames>
    <definedName name="_xlnm._FilterDatabase" localSheetId="0" hidden="1">'VIGENCIA 2023'!$A$1:$AR$113</definedName>
  </definedNames>
  <calcPr calcId="152511"/>
</workbook>
</file>

<file path=xl/calcChain.xml><?xml version="1.0" encoding="utf-8"?>
<calcChain xmlns="http://schemas.openxmlformats.org/spreadsheetml/2006/main">
  <c r="AC140" i="19" l="1"/>
  <c r="AC139" i="19"/>
  <c r="AC138" i="19"/>
  <c r="AC137" i="19"/>
  <c r="AC136" i="19"/>
  <c r="AC135" i="19"/>
  <c r="AC134" i="19"/>
  <c r="AC133" i="19"/>
  <c r="AC132" i="19"/>
  <c r="AC131" i="19"/>
  <c r="AC130" i="19"/>
  <c r="AC129" i="19"/>
  <c r="AC128" i="19"/>
  <c r="AC127" i="19"/>
  <c r="AC126" i="19"/>
  <c r="AC125" i="19"/>
  <c r="AC124" i="19"/>
  <c r="AC123" i="19"/>
  <c r="AC122" i="19"/>
  <c r="AC121" i="19"/>
  <c r="AC120" i="19"/>
  <c r="AC119" i="19"/>
  <c r="AC117" i="19"/>
  <c r="AC116" i="19"/>
  <c r="AC115" i="19"/>
  <c r="AC114" i="19"/>
  <c r="AE46" i="19" l="1"/>
  <c r="AE47" i="19"/>
  <c r="AE48" i="19"/>
  <c r="AE49" i="19"/>
  <c r="AE50" i="19"/>
  <c r="AE51" i="19"/>
  <c r="AE52" i="19"/>
  <c r="AE53" i="19"/>
  <c r="AE54" i="19"/>
  <c r="AE55" i="19"/>
  <c r="AE56" i="19"/>
  <c r="AE57" i="19"/>
  <c r="AE58" i="19"/>
  <c r="AE59" i="19"/>
  <c r="AE60" i="19"/>
  <c r="AE61" i="19"/>
  <c r="AE62" i="19"/>
  <c r="AE63" i="19"/>
  <c r="AE64" i="19"/>
  <c r="AE65" i="19"/>
  <c r="AE66" i="19"/>
  <c r="AE67" i="19"/>
  <c r="AE68" i="19"/>
  <c r="AE69" i="19"/>
  <c r="AE70" i="19"/>
  <c r="AE71" i="19"/>
  <c r="AE72" i="19"/>
  <c r="AE73" i="19"/>
  <c r="AE74" i="19"/>
  <c r="AE75" i="19"/>
  <c r="AE76" i="19"/>
  <c r="AE77" i="19"/>
  <c r="AE78" i="19"/>
  <c r="AE79" i="19"/>
  <c r="AE80" i="19"/>
  <c r="AE81" i="19"/>
  <c r="AE82" i="19"/>
  <c r="AE83" i="19"/>
  <c r="AE84" i="19"/>
  <c r="AE85" i="19"/>
  <c r="AE86" i="19"/>
  <c r="AE87" i="19"/>
  <c r="AE88" i="19"/>
  <c r="AE89" i="19"/>
  <c r="AE90" i="19"/>
  <c r="AE91" i="19"/>
  <c r="AE92" i="19"/>
  <c r="AE93" i="19"/>
  <c r="AE94" i="19"/>
  <c r="AE95" i="19"/>
  <c r="AE96" i="19"/>
  <c r="AE97" i="19"/>
  <c r="AE98" i="19"/>
  <c r="AE99" i="19"/>
  <c r="AE100" i="19"/>
  <c r="AE101" i="19"/>
  <c r="AE102" i="19"/>
  <c r="AE103" i="19"/>
  <c r="AE104" i="19"/>
  <c r="AE105" i="19"/>
  <c r="AE106" i="19"/>
  <c r="AE107" i="19"/>
  <c r="AE108" i="19"/>
  <c r="AE109" i="19"/>
  <c r="AE110" i="19"/>
  <c r="AE111" i="19"/>
  <c r="AE112" i="19"/>
  <c r="AE113" i="19"/>
  <c r="AC113" i="19"/>
  <c r="AC112" i="19"/>
  <c r="AC111" i="19"/>
  <c r="AC110" i="19"/>
  <c r="AC109" i="19"/>
  <c r="AC108" i="19"/>
  <c r="AC107" i="19"/>
  <c r="AC106" i="19"/>
  <c r="AC105" i="19"/>
  <c r="AC104" i="19"/>
  <c r="AC103" i="19"/>
  <c r="AC102" i="19"/>
  <c r="AC101" i="19"/>
  <c r="AC100" i="19"/>
  <c r="AC99" i="19"/>
  <c r="AC98" i="19"/>
  <c r="AC97" i="19"/>
  <c r="AC96" i="19"/>
  <c r="AC95" i="19"/>
  <c r="AC94" i="19"/>
  <c r="AC93" i="19"/>
  <c r="AC92" i="19"/>
  <c r="AC91" i="19"/>
  <c r="AC90" i="19"/>
  <c r="AC89" i="19"/>
  <c r="AC88" i="19"/>
  <c r="AC87" i="19"/>
  <c r="AC86" i="19"/>
  <c r="AC85" i="19"/>
  <c r="AC84" i="19"/>
  <c r="AC83" i="19"/>
  <c r="AC82" i="19"/>
  <c r="AC81" i="19"/>
  <c r="AC80" i="19"/>
  <c r="AC79" i="19"/>
  <c r="AC78" i="19"/>
  <c r="AC77" i="19"/>
  <c r="AC76" i="19"/>
  <c r="AC75" i="19"/>
  <c r="AC74" i="19"/>
  <c r="AC73" i="19"/>
  <c r="AC72" i="19"/>
  <c r="AC71" i="19"/>
  <c r="AC70" i="19"/>
  <c r="AC69" i="19"/>
  <c r="AC68" i="19"/>
  <c r="AC67" i="19"/>
  <c r="AC66" i="19"/>
  <c r="AC65" i="19"/>
  <c r="AC64" i="19"/>
  <c r="AC63" i="19"/>
  <c r="AC62" i="19"/>
  <c r="AC61" i="19"/>
  <c r="AC60" i="19"/>
  <c r="AC59" i="19"/>
  <c r="AC58" i="19"/>
  <c r="AC57" i="19"/>
  <c r="AC56" i="19"/>
  <c r="AC55" i="19"/>
  <c r="AC54" i="19"/>
  <c r="AC53" i="19"/>
  <c r="AC52" i="19"/>
  <c r="AC51" i="19"/>
  <c r="AC50" i="19"/>
  <c r="AC49" i="19"/>
  <c r="AC48" i="19"/>
  <c r="AC47" i="19"/>
  <c r="AC46" i="19"/>
  <c r="AC44" i="19" l="1"/>
  <c r="AE44" i="19" s="1"/>
  <c r="AG44" i="19" s="1"/>
  <c r="AC43" i="19"/>
  <c r="AE43" i="19" s="1"/>
  <c r="AG43" i="19" s="1"/>
  <c r="AC42" i="19"/>
  <c r="AE42" i="19" s="1"/>
  <c r="AG42" i="19" s="1"/>
  <c r="AC41" i="19"/>
  <c r="AE41" i="19" s="1"/>
  <c r="AG41" i="19" s="1"/>
  <c r="AC40" i="19"/>
  <c r="AE40" i="19" s="1"/>
  <c r="AG40" i="19" s="1"/>
  <c r="AC39" i="19"/>
  <c r="AE39" i="19" s="1"/>
  <c r="AG39" i="19" s="1"/>
  <c r="AC38" i="19"/>
  <c r="AE38" i="19" s="1"/>
  <c r="AG38" i="19" s="1"/>
  <c r="AC37" i="19"/>
  <c r="AE37" i="19" s="1"/>
  <c r="AG37" i="19" s="1"/>
  <c r="AC36" i="19"/>
  <c r="AE36" i="19" s="1"/>
  <c r="AG36" i="19" s="1"/>
  <c r="AC35" i="19"/>
  <c r="AE35" i="19" s="1"/>
  <c r="AG35" i="19" s="1"/>
  <c r="AC34" i="19"/>
  <c r="AE34" i="19" s="1"/>
  <c r="AG34" i="19" s="1"/>
  <c r="AC33" i="19"/>
  <c r="AE33" i="19" s="1"/>
  <c r="AG33" i="19" s="1"/>
  <c r="AC32" i="19"/>
  <c r="AC31" i="19"/>
  <c r="AC30" i="19"/>
  <c r="AC28" i="19"/>
  <c r="AC26" i="19"/>
  <c r="AC45" i="19"/>
  <c r="AE45" i="19" s="1"/>
  <c r="AG45" i="19" s="1"/>
  <c r="AH2" i="19" l="1"/>
</calcChain>
</file>

<file path=xl/sharedStrings.xml><?xml version="1.0" encoding="utf-8"?>
<sst xmlns="http://schemas.openxmlformats.org/spreadsheetml/2006/main" count="1852" uniqueCount="934">
  <si>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</si>
  <si>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</si>
  <si>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</si>
  <si>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</si>
  <si>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</si>
  <si>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</si>
  <si>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</si>
  <si>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</si>
  <si>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</si>
  <si>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</si>
  <si>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</si>
  <si>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</si>
  <si>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</si>
  <si>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</si>
  <si>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</si>
  <si>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</si>
  <si>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</si>
  <si>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</si>
  <si>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</si>
  <si>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</si>
  <si>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</si>
  <si>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</si>
  <si>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</si>
  <si>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</si>
  <si>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</si>
  <si>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</si>
  <si>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</si>
  <si>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BOGOTA</t>
  </si>
  <si>
    <t>PRESTACION DE SERVICIOS</t>
  </si>
  <si>
    <t>BUCARAMANGA</t>
  </si>
  <si>
    <t>PRESTACION DE SERVICIOS DE SALUD</t>
  </si>
  <si>
    <t xml:space="preserve">ARRENDAMIENTO </t>
  </si>
  <si>
    <t>CALI</t>
  </si>
  <si>
    <t>BARRANQUILLA</t>
  </si>
  <si>
    <t>LUIS ALBERTO RUIZ ROBLES</t>
  </si>
  <si>
    <t>DIANA MARCELA RODRIGUEZ</t>
  </si>
  <si>
    <t>asistentecomercial@armocsa.com</t>
  </si>
  <si>
    <t>gerencia@biotronitech.com.co</t>
  </si>
  <si>
    <t>JOSE IGNACIO SANCHEZ URBINA</t>
  </si>
  <si>
    <t>MEDITEC S.A</t>
  </si>
  <si>
    <t>meditec@meditecsa.com</t>
  </si>
  <si>
    <t>asistente2@labgothaplast.com.co</t>
  </si>
  <si>
    <t>JOSE PABLO URIBE LOPEZ</t>
  </si>
  <si>
    <t>HERNANDO HARKER FRANCO</t>
  </si>
  <si>
    <t>MEDELLIN</t>
  </si>
  <si>
    <t>licitaciones.col@bd.com</t>
  </si>
  <si>
    <t>CARMENZA CUARTAS</t>
  </si>
  <si>
    <t>GLORIA NEIRA SILVA</t>
  </si>
  <si>
    <t xml:space="preserve">MANTENIMIENTO </t>
  </si>
  <si>
    <t>nubia.martinez@biomerieux.com</t>
  </si>
  <si>
    <t>MAURICIO ESCOBAR TRUJILLO</t>
  </si>
  <si>
    <t>DORA ESPERANZA ROMERO CALDERON</t>
  </si>
  <si>
    <t>gerencia@comci.com.co</t>
  </si>
  <si>
    <t>corporativo@tmmedicas.com</t>
  </si>
  <si>
    <t>licitaciones@medirexsas.com</t>
  </si>
  <si>
    <t xml:space="preserve">IDENTIFICACION DEL PROCESO EN SECOP II </t>
  </si>
  <si>
    <t>VALOR TOTAL REAL CONTRATO (+ADICIONES-REDUCCIONES)</t>
  </si>
  <si>
    <t>CARLOS RAFAEL ORTEGA ZAMORANO</t>
  </si>
  <si>
    <t>COMPRAVENTA</t>
  </si>
  <si>
    <t>MEDTRONIC COLOMBIA S.A.</t>
  </si>
  <si>
    <t>MARTHA LIGIA CASTAÑO ARROYO</t>
  </si>
  <si>
    <t>ARROW MEDICAL S.A.S</t>
  </si>
  <si>
    <t>JUAN GUILLERMO TIRADO TOBON</t>
  </si>
  <si>
    <t>JORGE LUIS RODRIGUEZ ALVARADO</t>
  </si>
  <si>
    <t>MIGUEL ANGEL CHONA ALBARRACIN</t>
  </si>
  <si>
    <t>PROCESOS Y SERVICIOS S.A.S</t>
  </si>
  <si>
    <t>JOHN BAUTISTA OLAYA</t>
  </si>
  <si>
    <t>JHON ALEJANDRO MARTINEZ MORENO</t>
  </si>
  <si>
    <t>VIVIANA ANDREA QUINTANA PEREA</t>
  </si>
  <si>
    <t>ABDON MARCELO ANDRADE CHAVEZ</t>
  </si>
  <si>
    <t>colombia_atc@edwards.com</t>
  </si>
  <si>
    <t>CIRO HERNAN ANGEL</t>
  </si>
  <si>
    <t>gerenciainstituciones@alfatrading.com.co</t>
  </si>
  <si>
    <t>FECHA SUSCRIPCION CONTRATO</t>
  </si>
  <si>
    <t xml:space="preserve">FECHA INICIO DEL CONTRATO </t>
  </si>
  <si>
    <t>N° DIGITO DE VERIFICACION</t>
  </si>
  <si>
    <t>info@lacarolinamedical.com</t>
  </si>
  <si>
    <t>ALFONSO MARIA UCROS CUELLAR</t>
  </si>
  <si>
    <t>info@cirugiaocular.com.co</t>
  </si>
  <si>
    <t>JAIME ANTONIO ADDIE GUZMAN</t>
  </si>
  <si>
    <t>CARLOS ALBERTO MURILLAS GIL</t>
  </si>
  <si>
    <t>BERNARDO ARMANDO CAMACHO RODRÍGUEZ</t>
  </si>
  <si>
    <t>bacamacho@idcbis.org.co</t>
  </si>
  <si>
    <t>OVIDIO TORRES RINCÓN</t>
  </si>
  <si>
    <t>Ruth.isnelda.gaviria@medtronic.com</t>
  </si>
  <si>
    <t>RAFAEL ANTONIO DUQUE SALAZAR</t>
  </si>
  <si>
    <t>CLAUDIA VELOZA</t>
  </si>
  <si>
    <t>CARE DOSIMETRY SAS</t>
  </si>
  <si>
    <t>SERVICIO DE DOSIMETRÍA PERSONAL PARA EL SEGUIMIENTO DE LAS DOSIS RECIBIDAS POR LOS TRABAJADORES OCUPACIONALMENTE EXPUESTOS A RADIACIONES IONIZANTES</t>
  </si>
  <si>
    <t>MAURICIO ARIZA LEON</t>
  </si>
  <si>
    <t>admon@caredosimetry.com</t>
  </si>
  <si>
    <t>BIOTRONITECH COLOMBIA S.A.S</t>
  </si>
  <si>
    <t>VALOR ADJUDICADO</t>
  </si>
  <si>
    <t>VALOR VIGENCIA 2023</t>
  </si>
  <si>
    <t>VALOR VIGENCIA 2024</t>
  </si>
  <si>
    <t>VALOR VIGENCIA 2025</t>
  </si>
  <si>
    <t>VALOR VIGENCIA 2026</t>
  </si>
  <si>
    <t xml:space="preserve">VALOR ADICION </t>
  </si>
  <si>
    <t>MANUEL GUILLERMO VALLECILLA PERDOMO</t>
  </si>
  <si>
    <t>coordinacionsuroccidente@rhsas.com.co</t>
  </si>
  <si>
    <t>MARTHA CONSUELO ROMERO TORRES</t>
  </si>
  <si>
    <t>RUBEN DARIO DEVIA ORTIZ</t>
  </si>
  <si>
    <t>LA CAROLINA MEDICAL IPS</t>
  </si>
  <si>
    <t>HAROLDO HERNANDO JULIAO NACITH</t>
  </si>
  <si>
    <t>coordinacionadmin.bogota@rpmedicas.co</t>
  </si>
  <si>
    <t>ROGERIO PEREIRA SPERB JUNIOR</t>
  </si>
  <si>
    <t>CRA. 50 # 130 - 49</t>
  </si>
  <si>
    <t>ovalencia@procesosyservicios.net</t>
  </si>
  <si>
    <t>EDWARDS LIFESCIENCES COLOMBIA SAS</t>
  </si>
  <si>
    <t>RP MEDICAS</t>
  </si>
  <si>
    <t>QUINBERLAB S.A.S</t>
  </si>
  <si>
    <t>DIEGO ANDRÉS VALBUENA BASTO</t>
  </si>
  <si>
    <t>abolivar@vygon.com.co</t>
  </si>
  <si>
    <t>asistente4@labgothaplast.com.co</t>
  </si>
  <si>
    <t>KCI COLOMBIA SAS</t>
  </si>
  <si>
    <t>malbarracin@mmm.com</t>
  </si>
  <si>
    <t>JOSE NOEL GARCIA LONDOÑO</t>
  </si>
  <si>
    <t>malka.ramirez@quirumedicas.com.co</t>
  </si>
  <si>
    <t>MEDIREX BIC SAS</t>
  </si>
  <si>
    <t>007-2023</t>
  </si>
  <si>
    <t>005-2023</t>
  </si>
  <si>
    <t>CORONEL JUAN OSWALDO BERDUGO MORENO</t>
  </si>
  <si>
    <t>008-2023</t>
  </si>
  <si>
    <t>LUZ MARIA TOLOZA GONZALEZ</t>
  </si>
  <si>
    <t>006-2023</t>
  </si>
  <si>
    <t>014-2023</t>
  </si>
  <si>
    <t>020-2023</t>
  </si>
  <si>
    <t>021-2023</t>
  </si>
  <si>
    <t>012-2023</t>
  </si>
  <si>
    <t>023-2023</t>
  </si>
  <si>
    <t>011-2023</t>
  </si>
  <si>
    <t>JUAN OSWALDO BERDUGO MORENO</t>
  </si>
  <si>
    <t>MILMEDICAL EQUIPOS SAS</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</si>
  <si>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</si>
  <si>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</si>
  <si>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</si>
  <si>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</si>
  <si>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030-2023</t>
  </si>
  <si>
    <t>018-2023</t>
  </si>
  <si>
    <t>033-2023</t>
  </si>
  <si>
    <t>MC-033-2023-HOMIL</t>
  </si>
  <si>
    <t>https://community.secop.gov.co/Public/Tendering/ContractNoticePhases/View?PPI=CO1.PPI.22780697&amp;isFromPublicArea=True&amp;isModal=False</t>
  </si>
  <si>
    <t>SUMINISTRO DE COMPONENTES SANGUÍNEOS, PARA ATENDER LA DEMANDA DE TRANSFUSIÓN CUANDO EL BANCO DE SANGRE DEL HOSPITAL MILITAR NO CUENTE CON ELLOS</t>
  </si>
  <si>
    <t>INTERCOMERCIAL MEDICA</t>
  </si>
  <si>
    <t>LELYS MIREYA MORALES RODRIGUEZ</t>
  </si>
  <si>
    <t>asesoriascontratacionestatal1@gmail.com</t>
  </si>
  <si>
    <t>013-2023</t>
  </si>
  <si>
    <t>035-2023</t>
  </si>
  <si>
    <t>MC-035-2023-HOMIL</t>
  </si>
  <si>
    <t>https://community.secop.gov.co/Public/Tendering/ContractNoticePhases/View?PPI=CO1.PPI.22924647&amp;isFromPublicArea=True&amp;isModal=False</t>
  </si>
  <si>
    <t>036-2023</t>
  </si>
  <si>
    <t>015-2023</t>
  </si>
  <si>
    <t>calidad@electrofisiologiayarritmias.com</t>
  </si>
  <si>
    <t>003-2023</t>
  </si>
  <si>
    <t>045-2023</t>
  </si>
  <si>
    <t>019-2023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</si>
  <si>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</si>
  <si>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</si>
  <si>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</si>
  <si>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</si>
  <si>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CORPCIENCIA</t>
  </si>
  <si>
    <t>corporacion.corpciencia@gmail.com</t>
  </si>
  <si>
    <t>SASS-006-2023-HOMIL</t>
  </si>
  <si>
    <t>https://community.secop.gov.co/Public/Tendering/ContractNoticePhases/View?PPI=CO1.PPI.22619714&amp;isFromPublicArea=True&amp;isModal=False</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</si>
  <si>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</si>
  <si>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</si>
  <si>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asistentecomercial@labtronics.net</t>
  </si>
  <si>
    <t>clientes@smith-nephew.com</t>
  </si>
  <si>
    <t>COMCI SAS</t>
  </si>
  <si>
    <t>MC-070-2023-HOMIL</t>
  </si>
  <si>
    <t>070-2023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</si>
  <si>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</si>
  <si>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</si>
  <si>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</si>
  <si>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</si>
  <si>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</si>
  <si>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</si>
  <si>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</si>
  <si>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</si>
  <si>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</si>
  <si>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</si>
  <si>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</si>
  <si>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</si>
  <si>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</si>
  <si>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</si>
  <si>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https://community.secop.gov.co/Public/Tendering/ContractNoticePhases/View?PPI=CO1.PPI.23401618&amp;isFromPublicArea=True&amp;isModal=False</t>
  </si>
  <si>
    <t>https://community.secop.gov.co/Public/Tendering/ContractNoticePhases/View?PPI=CO1.PPI.23032974&amp;isFromPublicArea=True&amp;isModal=False</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</si>
  <si>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</si>
  <si>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</si>
  <si>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</si>
  <si>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</si>
  <si>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</si>
  <si>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SA-022-2023-HOMIL (Manifestación de interés (Menor Cuantía)) (Presentación de oferta)</t>
  </si>
  <si>
    <t>https://community.secop.gov.co/Public/Tendering/ContractNoticePhases/View?PPI=CO1.PPI.23508470&amp;isFromPublicArea=True&amp;isModal=False</t>
  </si>
  <si>
    <t>PRESTACION DE SERVICIOS DE RECOLECCIÓN, TRANSPORTE, ALMACENAMIENTO TEMPORAL, TRATAMIENTO Y DISPOSICION FINAL DE RESIDUOS PELIGROSOS DE RIESGO BIOLOGICO PARA EL HOSPITAL MILITAR CENTRAL</t>
  </si>
  <si>
    <t>602 666 51 21</t>
  </si>
  <si>
    <t>027-2023</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</si>
  <si>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</si>
  <si>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</si>
  <si>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</si>
  <si>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</si>
  <si>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</si>
  <si>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</si>
  <si>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092-2023</t>
  </si>
  <si>
    <t>Servicliente.co@bbraun.com</t>
  </si>
  <si>
    <t>091-2023</t>
  </si>
  <si>
    <t>095-2023</t>
  </si>
  <si>
    <t>GABRIEL CRISTOBAL SUAREZ HERRERA</t>
  </si>
  <si>
    <t>085-2023</t>
  </si>
  <si>
    <t>MC-085-2023-HOMIL</t>
  </si>
  <si>
    <t>https://community.secop.gov.co/Public/Tendering/ContractNoticePhases/View?PPI=CO1.PPI.23513218&amp;isFromPublicArea=True&amp;isModal=False</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</si>
  <si>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</si>
  <si>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</si>
  <si>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</si>
  <si>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njimenez@ecocapitalesp.co</t>
  </si>
  <si>
    <t>ANNAR DIAGNOSTICA IMPORT S.A.S.</t>
  </si>
  <si>
    <t>ventas@annardx.com</t>
  </si>
  <si>
    <t>QUIMIOLAB SAS</t>
  </si>
  <si>
    <t>LILIANA RAMIREZ</t>
  </si>
  <si>
    <t>info@quimiolab.com</t>
  </si>
  <si>
    <t>BIOSCIENCES SAS</t>
  </si>
  <si>
    <t>EDGARDO BULLA PINZON</t>
  </si>
  <si>
    <t>comercial@biosciences.com.co</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</si>
  <si>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</si>
  <si>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JUAN CAMILO AMARILLO TRIVIÑO</t>
  </si>
  <si>
    <t>vicky.vaca@disortho.co</t>
  </si>
  <si>
    <t>MEDINISTROS S.A.S</t>
  </si>
  <si>
    <t>GILBERTO ANTONIO POSADA URIBE</t>
  </si>
  <si>
    <t>carolina.diaz@medinistros.com</t>
  </si>
  <si>
    <t>098-2023</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</si>
  <si>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</si>
  <si>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</si>
  <si>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</si>
  <si>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</si>
  <si>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</si>
  <si>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LUIS HENRY MEJIA GUTIERREZ</t>
  </si>
  <si>
    <t>henry.mejia@meqtm.com</t>
  </si>
  <si>
    <t>LM INSTRUMENTS S.A.</t>
  </si>
  <si>
    <t>BIOPLAST S.A.S</t>
  </si>
  <si>
    <t>GUSTAVO PINZON DIAZ</t>
  </si>
  <si>
    <t>patricia@bioplast.co</t>
  </si>
  <si>
    <t>LUZ AMPARO RAMIREZ AGUDELO</t>
  </si>
  <si>
    <t>MACROSEARCH@MACROSEARCH.COM.CO</t>
  </si>
  <si>
    <t>114-2023</t>
  </si>
  <si>
    <t>190-2023</t>
  </si>
  <si>
    <t>DISORTHO SAS</t>
  </si>
  <si>
    <t>118-2023</t>
  </si>
  <si>
    <t>199-2023</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</si>
  <si>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</si>
  <si>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</si>
  <si>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</si>
  <si>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</si>
  <si>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</si>
  <si>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</si>
  <si>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</si>
  <si>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ANDREC SURGICAL</t>
  </si>
  <si>
    <t>ANA MARÍA TORRES GONZÁLEZ</t>
  </si>
  <si>
    <t>andresr@andrec.com.co</t>
  </si>
  <si>
    <t>213-2023</t>
  </si>
  <si>
    <t>234-2023</t>
  </si>
  <si>
    <t>236-2023</t>
  </si>
  <si>
    <t>240-2023</t>
  </si>
  <si>
    <t>244-2023</t>
  </si>
  <si>
    <t>245-2023</t>
  </si>
  <si>
    <t>CD-027-2023-HOMIL</t>
  </si>
  <si>
    <t xml:space="preserve">https://community.secop.gov.co/Public/Tendering/ContractNoticePhases/View?PPI=CO1.PPI.24484165&amp;isFromPublicArea=True&amp;isModal=False
</t>
  </si>
  <si>
    <t>SA-030-2023-HOMIL</t>
  </si>
  <si>
    <t>https://community.secop.gov.co/Public/Tendering/ContractNoticePhases/View?PPI=CO1.PPI.23940229&amp;isFromPublicArea=True&amp;isModal=False</t>
  </si>
  <si>
    <t>164-2023</t>
  </si>
  <si>
    <t>SA-036-2023-HOMIL</t>
  </si>
  <si>
    <t>https://community.secop.gov.co/Public/Tendering/ContractNoticePhases/View?PPI=CO1.PPI.24125036&amp;isFromPublicArea=True&amp;isModal=False</t>
  </si>
  <si>
    <t>039-2023</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</si>
  <si>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</si>
  <si>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</si>
  <si>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SERVIDIAGNOSTICS</t>
  </si>
  <si>
    <t>SHERLEG LABORATORIES SAS</t>
  </si>
  <si>
    <t>LABCARE DE COLOMBIA SAS</t>
  </si>
  <si>
    <t xml:space="preserve"> SUMINISTRO DE MATERIAL RADIACTIVO PARA REALIZAR ESTUDIOS DIAGNOSTICOS, GAMAGRAFIAS DE LOS DIFERENTES ORGANOS Y SISTEMAS Y VASOLIDATADOR DIPIRIDAMOL</t>
  </si>
  <si>
    <t>CESAR ARANGO</t>
  </si>
  <si>
    <t>GUSTAVO ENRRIQUE VISBAL GALOFRE</t>
  </si>
  <si>
    <t xml:space="preserve">VIA 40 N° 71 - 124 </t>
  </si>
  <si>
    <t>fdelacruz@eticos.com</t>
  </si>
  <si>
    <t>EDWIN CUBIDES NIÑO</t>
  </si>
  <si>
    <t>servidiagnostics@gmail.com</t>
  </si>
  <si>
    <t>MARY ELLEN LEGUIZAMON AVILA</t>
  </si>
  <si>
    <t>ventas@sherleg.net</t>
  </si>
  <si>
    <t>MAURICIO MARTINEZ ACEVEDO</t>
  </si>
  <si>
    <t>CRA 81 N° 32-204 OFICINA 322A</t>
  </si>
  <si>
    <t>cartera@oseomed.co</t>
  </si>
  <si>
    <t>ANTIOQUIA</t>
  </si>
  <si>
    <t>CARLOS ALFREDO TORRES LOPEZ</t>
  </si>
  <si>
    <t>AUTOPISTA MEDELLIN KM 2.5 VIA PARCELAS PARQUE EMP PORTOS SABANA 80 BODEGA 97</t>
  </si>
  <si>
    <t>ventas@labcarecolombia.com</t>
  </si>
  <si>
    <t>COTA</t>
  </si>
  <si>
    <t>info@ddb.com.co</t>
  </si>
  <si>
    <t>SUB FINAN</t>
  </si>
  <si>
    <t>PRESTACION  DE SERVICIOS</t>
  </si>
  <si>
    <t>186-2023</t>
  </si>
  <si>
    <t>MC-186-2023-HOMIL</t>
  </si>
  <si>
    <t>https://community.secop.gov.co/Public/Tendering/ContractNoticePhases/View?PPI=CO1.PPI.25219761&amp;isFromPublicArea=True&amp;isModal=False</t>
  </si>
  <si>
    <t>MC-190-2023-HOMIL</t>
  </si>
  <si>
    <t>https://community.secop.gov.co/Public/Tendering/ContractNoticePhases/View?PPI=CO1.PPI.25229051&amp;isFromPublicArea=True&amp;isModal=False</t>
  </si>
  <si>
    <t>MC-199-2023-HOMIL</t>
  </si>
  <si>
    <t>https://community.secop.gov.co/Public/Tendering/ContractNoticePhases/View?PPI=CO1.PPI.25399868&amp;isFromPublicArea=True&amp;isModal=False</t>
  </si>
  <si>
    <t>COMERCIALIZADORA DE MATERIAL CIENTIFICO E INDUSTRIAL SAS</t>
  </si>
  <si>
    <t>BECTON DICKINSON DE COLOMBIA LTDA</t>
  </si>
  <si>
    <t>277-2023</t>
  </si>
  <si>
    <t>SUMINISTRO DE MATERIAL RADIACTIVO PARA REALIZAR ESTUDIOS DIAGNÓSTICOS CON LEUCOCITOS MARCADOS, DMSA Y ETIFENIN Y/O MEBROFENIN PARA EL SERVICIO DE MEDICINA NUCLEAR DEL HOSPITAL MILITAR CENTRAL</t>
  </si>
  <si>
    <t>279-2023</t>
  </si>
  <si>
    <t>SUMINISTRO DE MATERIAL RADIACTIVO PARA REALIZAR ESTUDIOS DIAGNÓSTICOS, GAMAGRAFÍAS DE LOS DIFERENTES ÓRGANOS Y SISTEMAS, NANOCOLOIDE, DTPA Y OCTEOTRIDE MARCADO CON TC99 Y/O HYNICTATE- TC99M PARA EL SERVICIO DE MEDICINA NUCLEAR DEL HOSPITAL MILITAR CENTRAL</t>
  </si>
  <si>
    <t>GENERAL MÉDICA DE COLOMBIA S.A.S</t>
  </si>
  <si>
    <t>BIOCLINICOS DE COLOMBIA SAS</t>
  </si>
  <si>
    <t>298-2023</t>
  </si>
  <si>
    <t>SUMINISTRO DE MATERIAL RADIACTIVO PARA REALIZAR ESTUDIOS DIAGNOSTICOS, GAMAGRAFIAS DE LOS DIFERENTES ORGANOS Y SISTEMAS IODO 131</t>
  </si>
  <si>
    <t>ALFA TRADING SAS</t>
  </si>
  <si>
    <t>TECNOLOGIAS MEDICAS COLOMBIA SAS</t>
  </si>
  <si>
    <t>UT MEDMFEN 25</t>
  </si>
  <si>
    <t>JESSICA VIVIANA GOMEZ CRUZ</t>
  </si>
  <si>
    <t>ALBERTO ÑUSTES</t>
  </si>
  <si>
    <t>LINA MARCELA BETANCUR GÓMEZ</t>
  </si>
  <si>
    <t>SARA PATRICIA PEREZ CRISTIANO</t>
  </si>
  <si>
    <t>ALFONSO CASTRO</t>
  </si>
  <si>
    <t>ADRIANA MARÍA NUÑEZ CASTRO</t>
  </si>
  <si>
    <t>NA</t>
  </si>
  <si>
    <t>CRA  19 100-45 PISO 6</t>
  </si>
  <si>
    <t>elizabeth.vega@alcon.com</t>
  </si>
  <si>
    <t>licitaciones@imcolmedica.com.co</t>
  </si>
  <si>
    <t>contratacion@gemedco.com</t>
  </si>
  <si>
    <t>yaneth.torres@lminstruments.com.co</t>
  </si>
  <si>
    <t>licitaciones@bioclinicos.com</t>
  </si>
  <si>
    <t>MOSQUERA</t>
  </si>
  <si>
    <t>servicioalcliente@tm-colombia.com</t>
  </si>
  <si>
    <t>duarquint@hotmail.com</t>
  </si>
  <si>
    <t>VALOR EJECUTADO</t>
  </si>
  <si>
    <t>% EJECUCIÓN</t>
  </si>
  <si>
    <t>059-2023</t>
  </si>
  <si>
    <t>SA-059-2023-HOMIL</t>
  </si>
  <si>
    <t>https://community.secop.gov.co/Public/Tendering/ContractNoticePhases/View?PPI=CO1.PPI.24718088&amp;isFromPublicArea=True&amp;isModal=False</t>
  </si>
  <si>
    <t>LP-007-2023-HOMIL</t>
  </si>
  <si>
    <t>https://community.secop.gov.co/Public/Tendering/ContractNoticePhases/View?PPI=CO1.PPI.24733077&amp;isFromPublicArea=True&amp;isModal=False</t>
  </si>
  <si>
    <t>CD-039-2023-HOMIL</t>
  </si>
  <si>
    <t>https://community.secop.gov.co/Public/Tendering/ContractNoticePhases/View?PPI=CO1.PPI.25798145&amp;isFromPublicArea=True&amp;isModal=False</t>
  </si>
  <si>
    <t>LP-008-2023-HOMIL</t>
  </si>
  <si>
    <t>https://community.secop.gov.co/Public/Tendering/ContractNoticePhases/View?PPI=CO1.PPI.24973668&amp;isFromPublicArea=True&amp;isModal=False</t>
  </si>
  <si>
    <t>215-2023</t>
  </si>
  <si>
    <t>CM</t>
  </si>
  <si>
    <t>SI</t>
  </si>
  <si>
    <t>VALOR TOTALCON VIGENCIAS</t>
  </si>
  <si>
    <t>CRA 32  12-81 EDIFICIO HEMOCENTRO</t>
  </si>
  <si>
    <t>CRA 32 # 12-81 EDIFICIO HEMOCENTRO</t>
  </si>
  <si>
    <t>CL 5 B 3 # 31 - 29</t>
  </si>
  <si>
    <t>080-2023</t>
  </si>
  <si>
    <t>CRA 14  127-11</t>
  </si>
  <si>
    <t>CL 24 C 26-10</t>
  </si>
  <si>
    <t>089-2023</t>
  </si>
  <si>
    <t>094-2023</t>
  </si>
  <si>
    <t>CRA 16 #97 46 TORRE A LOCAL 2 EDIFICIO TORRE 97</t>
  </si>
  <si>
    <t>097-2023</t>
  </si>
  <si>
    <t>CRA  98 B  14 60 TORRE 9 APTO 201</t>
  </si>
  <si>
    <t>115-2023</t>
  </si>
  <si>
    <t>CL 14C # 123 - 52</t>
  </si>
  <si>
    <t>120-2023</t>
  </si>
  <si>
    <t>133-2023</t>
  </si>
  <si>
    <t>CRA 24 13- 387</t>
  </si>
  <si>
    <t>CL 84 # 19A- 20</t>
  </si>
  <si>
    <t>162-2023</t>
  </si>
  <si>
    <t>DRAEGER  COLOMBIA S.A.</t>
  </si>
  <si>
    <t>FELIPE JORGE RISSO AUBRY</t>
  </si>
  <si>
    <t>CL 100 No. 13 – 21 OFICINA  503 EDIFICIO  MEGATOWER TORRE 2</t>
  </si>
  <si>
    <t>MC-120-2023-HOMIL</t>
  </si>
  <si>
    <t>https://community.secop.gov.co/Public/Tendering/ContractNoticePhases/View?PPI=CO1.PPI.24033919&amp;isFromPublicArea=True&amp;isModal=False</t>
  </si>
  <si>
    <t>ESE CENTRO DERMATOLOGICO FEDERICO LLERAS ACOSTA</t>
  </si>
  <si>
    <t>CONTRATACIÓN DEL SERVICIO DE LÁSER VASCULAR DYE COLORANTE PULSADO, PARA PACIENTES REMITIDOS POR EL SERVICIO DE DERMATOLOGÍA DEL HOSPITAL MILITAR CENTRAL.</t>
  </si>
  <si>
    <t>JULIO AMADOR</t>
  </si>
  <si>
    <t>MINISTERIO DE SALUD Y PROTECCIÓN SOCIAL</t>
  </si>
  <si>
    <t>AV 1 N 13 A  61</t>
  </si>
  <si>
    <t>sec.direccion@dermatologia.gov.co</t>
  </si>
  <si>
    <t xml:space="preserve"> OSEOMED SAS</t>
  </si>
  <si>
    <t>CL 24 C # 26 - 10</t>
  </si>
  <si>
    <t>RAFAEL ANTONIO SALAMANCA</t>
  </si>
  <si>
    <t>MC-162-2023-HOMIL</t>
  </si>
  <si>
    <t>https://community.secop.gov.co/Public/Tendering/ContractNoticePhases/View?PPI=CO1.PPI.24574375&amp;isFromPublicArea=True&amp;isModal=False</t>
  </si>
  <si>
    <t>246-2023</t>
  </si>
  <si>
    <t>BBRAUN MEDICAL S.A</t>
  </si>
  <si>
    <t>MANTENIMIENTO PREVENTIVO Y CORRECTIVO PARA LOS SETS DE INSTRUMENTAL ESPECIALIZADO MARCA AESCULAP DE LOS SERVICIOS QUIRÚRGICOS DE CIRUGÍA PLÁSTICA Y CIRUGÍA CARDIOVASCULAR DEL HOSPITAL MILITAR CENTRAL</t>
  </si>
  <si>
    <t>HERNAN ADOLFO RAMON YEROVI</t>
  </si>
  <si>
    <t>CALLE 24 C 26-10</t>
  </si>
  <si>
    <t>CL 103 14 A - 43</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</si>
  <si>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</si>
  <si>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</si>
  <si>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</si>
  <si>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</si>
  <si>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</si>
  <si>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</si>
  <si>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</si>
  <si>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NUBIA ROJAS RODRIGUEZ</t>
  </si>
  <si>
    <t>308-2023</t>
  </si>
  <si>
    <t>ARRENDAMIENTO DE UN EQUIPO DE RESONADOR MAGNÉTICO INCLUYENDO INSTALACIÓN, MANTENIMIENTO PREVENTIVO Y SOPORTE TÉCNICO PARA LOS DIFERENTES SERVICIOS DEL HOSPITAL MILITAR CENTRAL</t>
  </si>
  <si>
    <t>IRINA GARCIA GUERRERO</t>
  </si>
  <si>
    <t>310-2023</t>
  </si>
  <si>
    <t>ENTREGAR BAJO LA MODALIDAD DE CONTRATO DE ARRENDAMIENTO UN ÁREA FÍSICA CORRESPONDIENTE A LA FARMACIA HOSPITALARIA Y AREAS ANEXAS (EDIFICIO PRINCIPAL HOSPITAL MILITAR CENTRAL (ESPACIO DISTRIBUIDO EN TRES (3) ÁREAS ) DEL HOSPITAL MILITAR CENTRAL</t>
  </si>
  <si>
    <t>316-2023</t>
  </si>
  <si>
    <t>UNIDOSSIS S.A.S</t>
  </si>
  <si>
    <t>PRESTACIÓN DE SERVICIOS PARA EL ÁREA PRODUCTIVA EN LA ADECUACIÓN DE MEDICAMENTOS</t>
  </si>
  <si>
    <t>HANS W. FISCHBORN ESGUERRA</t>
  </si>
  <si>
    <t>CR 44 N°20 A-38</t>
  </si>
  <si>
    <t>mmt@unidossis.com.co</t>
  </si>
  <si>
    <t>MANUEL MESA RESTREPO</t>
  </si>
  <si>
    <t>licitaciones@suplemedicos.com.co</t>
  </si>
  <si>
    <t>ROCHEM BIOCARE COLOMBIA SAS</t>
  </si>
  <si>
    <t>NORMA PATRICIA  HERRAN SANCHEZ</t>
  </si>
  <si>
    <t>SUMINISTROS</t>
  </si>
  <si>
    <t>SMITH &amp; NEPHEW COLOMBIA S.A.S</t>
  </si>
  <si>
    <t>POLARIS HOLDING SAS</t>
  </si>
  <si>
    <t>RH SAS ESP</t>
  </si>
  <si>
    <t>PANAMERICAN INSTRUMENTS LTDA</t>
  </si>
  <si>
    <t>ST. JUDE MEDICAL COLOMBIA LTDA.</t>
  </si>
  <si>
    <t>MACROSEARCH S.A.S</t>
  </si>
  <si>
    <t>JOSE MIGUEL CORTES  GARCIA (E)</t>
  </si>
  <si>
    <t>CARLOS ALBERTO RINCON ARANGO</t>
  </si>
  <si>
    <t>ROBINSON AUGUSTO RAMIREZ PERILLA</t>
  </si>
  <si>
    <t>MARGARITA MARIA ARBELAEZ LONDOÑO</t>
  </si>
  <si>
    <t>compras@panamericaninstruments.com.co</t>
  </si>
  <si>
    <t>CRA 25A # 1-31 PISO 18 ED. PARQUE EMPRESARIAL</t>
  </si>
  <si>
    <t>customerservicebogota@sjm.com</t>
  </si>
  <si>
    <t>CALLE 103 # 45 A - 29</t>
  </si>
  <si>
    <t>371-2023</t>
  </si>
  <si>
    <t>379-2023</t>
  </si>
  <si>
    <t>380-2023</t>
  </si>
  <si>
    <t>382-2023</t>
  </si>
  <si>
    <t>BANCO DAVIVIENDA</t>
  </si>
  <si>
    <t>ENTREGAR A TÍTULO DE ARRENDAMIENTO DE UN ESPACIO FÍSICO DENTRO DE LAS INSTALACIONES DEL HOSPITAL PARA EL FUNCIONAMIENTO DEL SERVICIO DE CAJERO AUTOMÁTICO AL BANCO DAVIVIENDA.</t>
  </si>
  <si>
    <t>SUMINISTRO DE REACTIVOS E INSUMOS PARA EL PROCESAMIENTO INTEGRAL DE ESTUDIOS HISTOPATOLÓGICOS, INMUNOHISTOQUIMICA AUTOMATIZADA-MANUAL, CITOMETRIA DE FLUJO, AUTOPSIAS, ESTUDIOS MOLECULARES Y GENÉTICA PARA EL HOSPITAL MILITAR CENTRAL, LOTE No. 4 MACROSCOPIA</t>
  </si>
  <si>
    <t>SUMINISTRO DE REACTIVOS E INSUMOS PARA EL PROCESAMIENTO INTEGRAL DE ESTUDIOS HISTOPATOLÓGICOS, INMUNOHISTOQUIMICA AUTOMATIZADA-MANUAL, CITOMETRIA DE FLUJO, AUTOPSIAS, ESTUDIOS MOLECULARES Y GENÉTICA PARA EL HOSPITAL MILITAR CENTRAL, LOTE No. 8 BIOLOGIA MOLECULAR</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</si>
  <si>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</si>
  <si>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</si>
  <si>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YOLIMA GONZALEZ SOLER</t>
  </si>
  <si>
    <t>JOSE RODRIGO ARANGO ECHEVERRI</t>
  </si>
  <si>
    <t>heospina@davivienda.com</t>
  </si>
  <si>
    <t> 6002126</t>
  </si>
  <si>
    <t>CALLE 13 # 60-49</t>
  </si>
  <si>
    <t>analistalicitaciones@rochembiocare.com</t>
  </si>
  <si>
    <t>Calle 101 a # 47 a - 09</t>
  </si>
  <si>
    <t>https://community.secop.gov.co/Public/Tendering/ContractNoticePhases/View?PPI=CO1.PPI.26733621&amp;isFromPublicArea=True&amp;isModal=False</t>
  </si>
  <si>
    <t>CD-045-2023-HOMIL</t>
  </si>
  <si>
    <t>LP-015-2023-HOMIL</t>
  </si>
  <si>
    <t>ARRENDAMIENTO DE INMUEBLES</t>
  </si>
  <si>
    <t>389-2023</t>
  </si>
  <si>
    <t>390-2023</t>
  </si>
  <si>
    <t>391-2023</t>
  </si>
  <si>
    <t>392-2023</t>
  </si>
  <si>
    <t>393-2023</t>
  </si>
  <si>
    <t>394-2023</t>
  </si>
  <si>
    <t>395-2023</t>
  </si>
  <si>
    <t>396-2023</t>
  </si>
  <si>
    <t>397-2023</t>
  </si>
  <si>
    <t>398-2023</t>
  </si>
  <si>
    <t>399-2023</t>
  </si>
  <si>
    <t>400-2023</t>
  </si>
  <si>
    <t>402-2023</t>
  </si>
  <si>
    <t>BYOLATAM</t>
  </si>
  <si>
    <t>BIOMERIEUX COLOMBIA S.A.S</t>
  </si>
  <si>
    <t>BECTON DICKINSON</t>
  </si>
  <si>
    <t>M&amp;D MEDICAL DEVICES S.A.S</t>
  </si>
  <si>
    <t>SUMINISTRO DE INSUMOS Y REACTIVOS PARA EL LABORATORIO CLÍNICO DEL HOSPITAL MILITAR CENTRAL, LOTE No. 23. BIOLOGIA MOLECULAR</t>
  </si>
  <si>
    <t>SUMINISTRO DE INSUMOS Y REACTIVOS PARA EL LABORATORIO CLÍNICO DEL HOSPITAL MILITAR CENTRAL, LOTE No. 13. BIOLOGIA MOLECULAR HLA</t>
  </si>
  <si>
    <t>SUMINISTRO DE INSUMOS Y REACTIVOS PARA EL LABORATORIO CLÍNICO DEL HOSPITAL MILITAR CENTRAL, LOTE No. 10. INMUNOLIGIA ESPECIAL, LOTE No. 12. ELECTROFORESIS y LOTE No. 28. TEST DE ALIENTO</t>
  </si>
  <si>
    <t>SUMINISTRO DE INSUMOS Y REACTIVOS PARA EL LABORATORIO CLÍNICO DEL HOSPITAL MILITAR CENTRAL, LOTE No. 9. VELOCIDAD DE SEDIMENTACIÓN y LOTE No. 26. CONTROL EXTERNO LABORATORIO CLINICO</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</si>
  <si>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</si>
  <si>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SUMINISTRO DE INSUMOS Y REACTIVOS PARA EL LABORATORIO CLÍNICO DEL HOSPITAL MILITAR CENTRAL, LOTE No. 27. CALIDAD EXTERNO INMUNOLOGIA ESPECIAL</t>
  </si>
  <si>
    <t>SUMINISTRO DE INSUMOS Y REACTIVOS PARA EL LABORATORIO CLÍNICO DEL HOSPITAL MILITAR CENTRAL, LOTE No. 19. AGARES MICROBIOLOGIA, LOTE No. 21 IDENTIFICACION Y SUSCEPTIBILIDAD DE MICROORGANISMOS, LOTE No. 22 HEMOCULTIVOS y LOTE No. 24 MOLECULAR PARA MICROORGANISMOS</t>
  </si>
  <si>
    <t>SUMINISTRO DE INSUMOS Y REACTIVOS PARA EL LABORATORIO CLÍNICO DEL HOSPITAL MILITAR CENTRAL, LOTE No. 25. CULTIVO ESPECIAL PARA MICOBACTERIAS, LOTE No. 29 MATERIAL DE TOMA DE MUESTRA</t>
  </si>
  <si>
    <t>SUMINISTRO DE INSUMOS Y REACTIVOS PARA EL LABORATORIO CLÍNICO DEL HOSPITAL MILITAR CENTRAL, LOTE No. 11. PROTEINAS ESPECIFICAS</t>
  </si>
  <si>
    <t>"SUMINISTRO DE INSUMOS Y/O DISPOSITIVOS MÉDICO-QUIRÚRGICOS REQUERIDOS PARA LA REALIZACIÓN DEL PROGRAMA QUIRÚRGICO DE OFTALMOLOGIA EN SALAS DE CIRUGÍA DEL HOSPITAL MILITAR CENTRAL".</t>
  </si>
  <si>
    <t>"SUMINISTRO DE INSUMOS Y/O DISPOSITIVOS MÉDICO-QUIRÚRGICOS REQUERIDOS PARA LA REALIZACIÓN DEL PROGRAMA QUIRÚRGICO DE OFTALMOLOGÍA EN SALAS DE CIRUGÍA DEL HOSPITAL MILITAR CENTRAL".</t>
  </si>
  <si>
    <t>"ADQUISICIÓN, PREINSTALACIÓN E INSTALACIÓN Y PUESTA EN FUNCIONAMIENTO DE ARCO EN C PARA EL SERVICIO DE SALAS DE CIRUGIA DEL HOSPITAL MILITAR CENTRAL"</t>
  </si>
  <si>
    <t>LP-014-2023-HOMIL</t>
  </si>
  <si>
    <t>https://community.secop.gov.co/Public/Tendering/ContractNoticePhases/View?PPI=CO1.PPI.26731181&amp;isFromPublicArea=True&amp;isModal=False</t>
  </si>
  <si>
    <t>LP-022-2023-HOMIL</t>
  </si>
  <si>
    <t>https://community.secop.gov.co/Public/Tendering/ContractNoticePhases/View?PPI=CO1.PPI.26815920&amp;isFromPublicArea=True&amp;isModal=False</t>
  </si>
  <si>
    <t>093-2023</t>
  </si>
  <si>
    <t>SA-093-2023-HOMIL</t>
  </si>
  <si>
    <t>https://community.secop.gov.co/Public/Tendering/ContractNoticePhases/View?PPI=CO1.PPI.27520317&amp;isFromPublicArea=True&amp;isModal=False</t>
  </si>
  <si>
    <t>PEDRO DI DIO</t>
  </si>
  <si>
    <t>HUGO MARIÑO</t>
  </si>
  <si>
    <t>KR 18 A CL 137 49</t>
  </si>
  <si>
    <t>Avenida Calle 20 # 39-79</t>
  </si>
  <si>
    <t>CL 67 # 5 - 42</t>
  </si>
  <si>
    <t>andrea.leiva@quinberlab.com.co</t>
  </si>
  <si>
    <t>Carrera 23 # 86-20  PISO  2</t>
  </si>
  <si>
    <t>DIRECCION@BYOLATAM.COM</t>
  </si>
  <si>
    <t>CRA 7 # 127 - 48 Oficina 806</t>
  </si>
  <si>
    <t> 6476011</t>
  </si>
  <si>
    <t>VDA VTA GRANDE A 150MTS DE LA GTA DE SIBERIA VIA COTA KLIS BGA 56 Y 57</t>
  </si>
  <si>
    <t xml:space="preserve">CL  77 28 B 13 </t>
  </si>
  <si>
    <t>Calle 93 B # 16 – 31</t>
  </si>
  <si>
    <t>Carrera 11a No. 93-93 oficina 303</t>
  </si>
  <si>
    <t> Cr 7 # 72 – 64 Of Int 10</t>
  </si>
  <si>
    <t>CARRERA 70 D No. 115A - 38 OF 402</t>
  </si>
  <si>
    <t>INFO@MYDMEDICAL.COM</t>
  </si>
  <si>
    <t>405-2023</t>
  </si>
  <si>
    <t>BSN MEDICAL LTDA</t>
  </si>
  <si>
    <t>SUMINISTRO DE ELEMENTOS DE CURACIÓN DESTINADOS A LA ATENCIÓN DE PACIENTES DEL HOSPITAL MILITAR CENTRAL PARA LAS VIGENCIAS 2023-2026 SE LE ADJUDICA EL LOTE 67</t>
  </si>
  <si>
    <t>406-2023</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</si>
  <si>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</si>
  <si>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</si>
  <si>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</si>
  <si>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</si>
  <si>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</si>
  <si>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</si>
  <si>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</si>
  <si>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</si>
  <si>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</si>
  <si>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</si>
  <si>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</si>
  <si>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</si>
  <si>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</si>
  <si>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</si>
  <si>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</si>
  <si>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</si>
  <si>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</si>
  <si>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</si>
  <si>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</si>
  <si>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</si>
  <si>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</si>
  <si>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</si>
  <si>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</si>
  <si>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</si>
  <si>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</si>
  <si>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</si>
  <si>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</si>
  <si>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</si>
  <si>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</si>
  <si>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</si>
  <si>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</si>
  <si>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</si>
  <si>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</si>
  <si>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</si>
  <si>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</si>
  <si>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SUMINISTRO DE ELEMENTOS DE CURACIÓN DESTINADOS A LA ATENCIÓN DE PACIENTES DEL HOSPITAL MILITAR CENTRAL PARA LAS VIGENCIAS 2023-2026 SE LE ADJUDICA EL LOTE 8</t>
  </si>
  <si>
    <t>420-2023</t>
  </si>
  <si>
    <t>SUMINISTRO DE ELEMENTOS DE CURACIÓN DESTINADOS A LA ATENCIÓN DE PACIENTES DEL HOSPITAL MILITAR CENTRAL PARA LAS VIGENCIAS 2023-2026 SE LE ADJUDICA LOS LOTES 6,16,18,19,39 y 58.</t>
  </si>
  <si>
    <t>421-2023</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</si>
  <si>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</si>
  <si>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</si>
  <si>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</si>
  <si>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</si>
  <si>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</si>
  <si>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SUMINISTRO DE ELEMENTOS DE CURACIÓN DESTINADOS A LA ATENCIÓN DE PACIENTES DEL HOSPITAL MILITAR CENTRAL PARA LAS VIGENCIAS 2023-2026 SE LE ADJUDICA EL LOTE 2</t>
  </si>
  <si>
    <t>424-2023</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</si>
  <si>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</si>
  <si>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</si>
  <si>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</si>
  <si>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</si>
  <si>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</si>
  <si>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</si>
  <si>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</si>
  <si>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</si>
  <si>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</si>
  <si>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</si>
  <si>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</si>
  <si>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</si>
  <si>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</si>
  <si>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</si>
  <si>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</si>
  <si>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</si>
  <si>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</si>
  <si>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</si>
  <si>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</si>
  <si>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</si>
  <si>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</si>
  <si>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</si>
  <si>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</si>
  <si>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437-2023</t>
  </si>
  <si>
    <t>438-2023</t>
  </si>
  <si>
    <t>BOSTON SCIENTIFIC COLOMBIA LTDA</t>
  </si>
  <si>
    <t>439-2023</t>
  </si>
  <si>
    <t>DINAMISMO MEDICO S.A.S</t>
  </si>
  <si>
    <t>440-2023</t>
  </si>
  <si>
    <t>DISTRIBUIDORA COLOMBIANA DE MEDICAMENTOS SAS - DISCOLMEDICA S.A.S</t>
  </si>
  <si>
    <t>441-2023</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</si>
  <si>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</si>
  <si>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</si>
  <si>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</si>
  <si>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</si>
  <si>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</si>
  <si>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</si>
  <si>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</si>
  <si>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</si>
  <si>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</si>
  <si>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</si>
  <si>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</si>
  <si>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</si>
  <si>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</si>
  <si>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</si>
  <si>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</si>
  <si>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453-2023</t>
  </si>
  <si>
    <t>452-2023</t>
  </si>
  <si>
    <t>454-2023</t>
  </si>
  <si>
    <t>MEQ TECNOLOGIA MEDICA S.A.S</t>
  </si>
  <si>
    <t>455-2023</t>
  </si>
  <si>
    <t>456-2023</t>
  </si>
  <si>
    <t>457-2023</t>
  </si>
  <si>
    <t>458-2023</t>
  </si>
  <si>
    <t>459-2023</t>
  </si>
  <si>
    <t>460-2023</t>
  </si>
  <si>
    <t>UCIPHARMA  S.A</t>
  </si>
  <si>
    <t>461-2023</t>
  </si>
  <si>
    <t>463-2023</t>
  </si>
  <si>
    <t>ELECTROFISIOLOGIA Y ARRITMIAS DE COLOMBIA S.A.S</t>
  </si>
  <si>
    <t>PRESTACIÓN DE SERVICIOS PROFESIONALES EN ELECTROFISIOLOGÍA PARA EL HOSPITAL MILITAR CENTRAL</t>
  </si>
  <si>
    <t>464-2023</t>
  </si>
  <si>
    <t>ADQUISICIÓN DE PINZAS PARA NEFROSCOPIA PARA EL SERVICIO DE UROLOGÍA DEL HOSPITAL MILITAR CENTRAL</t>
  </si>
  <si>
    <t>465-2023</t>
  </si>
  <si>
    <t>PRESTACIÓN DE SERVICIOS ASISTENCIALES INTEGRALES EN LA ESPECIALIDAD DE ORTOPEDIA Y TRAUMATOLOGIA EN LAS DIFERENTES SUBESPECIALIDADES EN CIRUGIA PROGRAMADA, PROCEDIMIENTOS, CONSULTA EXTERNA Y URGENCIAS DEL HOSPITAL MILITAR CENTRAL (GRUPO 1)</t>
  </si>
  <si>
    <t>466-2023</t>
  </si>
  <si>
    <t>CORPORACIÓN MÉDICO QUIRURGICA DE COLOMBIA - CORPMED</t>
  </si>
  <si>
    <t>PRESTACIÓN DE SERVICIOS ASISTENCIALES INTEGRALES EN LA ESPECIALIDAD DE ORTOPEDIA Y TRAUMATOLOGIA EN LAS DIFERENTES SUBESPECIALIDADES EN CIRUGIA PROGRAMADA, PROCEDIMIENTOS, CONSULTA EXTERNA Y URGENCIAS DEL HOSPITAL MILITAR CENTRAL (GRUPO 2)</t>
  </si>
  <si>
    <t>470-2023</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</si>
  <si>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</si>
  <si>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</si>
  <si>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</si>
  <si>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</si>
  <si>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</si>
  <si>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</si>
  <si>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</si>
  <si>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</si>
  <si>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</si>
  <si>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</si>
  <si>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475-2023</t>
  </si>
  <si>
    <t>SUMINISTRO DE TAPONES NASALES Y LÁMINAS DE SILICONA REQUERIDAS PARA LA ATENCIÓN DE OTORRINOLARINGOLOGÍA Y URGENCIAS EN EL HOSPITAL MILITAR CENTRAL</t>
  </si>
  <si>
    <t>476-2023</t>
  </si>
  <si>
    <t>LIFESUMIMED SAS</t>
  </si>
  <si>
    <t>SUMINISTRO DE PROTESIS VASCULAR PERIFERICA EN PTFE, REQUERIDOS PARA LA ATENCIÓN DE CIRUGÍA CARDIOVASCULAR Y URGENCIAS VITALES EN EL HOSPITAL MILITAR CENTRAL".</t>
  </si>
  <si>
    <t>478-2023</t>
  </si>
  <si>
    <t>SUMINISTRO DE INSUMOS Y/O DISPOSITIVOS MÉDICO-QUIRÚRGICOS REQUERIDOS PARA LA REALIZACIÓN DEL PROGRAMA QUIRÚRGICO DE SALAS DE CIRUGÍA DEL HOSPITAL MILITAR CENTRAL PARA LAS VIGENCIAS 2023 Y 2024 (LOTE 1 PARCHE DE PERICARDIO - LOTE 3 PROTESIS VASCULARES EN POLIESTER)</t>
  </si>
  <si>
    <t>479-2023</t>
  </si>
  <si>
    <t xml:space="preserve">OPIMED S.A.S </t>
  </si>
  <si>
    <t>"SUMINISTRO DE VALVULAS DE AHMED PARA LOS PROCEDIMIENTOS QUIRURQUICOS DE GLAUCOMA, PROTESIS OCULARES, INSUMOS Y DISPOSITIVOS III, ANILLOS DE TENSIÓN CAPSULAR, LENTES INTRAOCULARES REQUERIDOS PARA PROCEDIMIENTOS DE OFTALMOLOGÍA DEL HOSPITAL MILITAR CENTRAL"</t>
  </si>
  <si>
    <t>S.M.S.M MARTHA CONSUELO ROMERO TORRES</t>
  </si>
  <si>
    <t>MANUEL SILVERIO RENGIFO ANACONA</t>
  </si>
  <si>
    <t>S.M.S.M LUZ MARIA TOLOZA GONZALEZ</t>
  </si>
  <si>
    <t>S.M.S.M NESTOR JAIME JIMENEZ SERNA</t>
  </si>
  <si>
    <t>S.M.S.M WILLIAN QUIROGA MATAMOROS</t>
  </si>
  <si>
    <t>S.M.S.M  JOSE IGNACIO SANCHEZ URBINA</t>
  </si>
  <si>
    <t>S.M.S.M RICARDO SILVA RUEDA</t>
  </si>
  <si>
    <t>DOCTORA LILIAN CONSUELO MUÑOZ MARRUGO</t>
  </si>
  <si>
    <t>S.M.S.M. MARTHA CONSUELO ROMERO TORRES</t>
  </si>
  <si>
    <t>S.M.S.MLUZ MARIA TOLOZA GONZALEZ</t>
  </si>
  <si>
    <t>S.M.S.M. LUZ MARIA TOLOZA GONZALEZ</t>
  </si>
  <si>
    <t xml:space="preserve"> CORONEL (RA) LUIS ALBERTO RUIZ ROBLES</t>
  </si>
  <si>
    <t>CALLE. 116 # 7-15 OFICINA 1101</t>
  </si>
  <si>
    <t>PAOLA LILIANA CANTOR CORTÉS</t>
  </si>
  <si>
    <t>Carrera 36 N° 13-451 Yumbo - Valle del Cauca</t>
  </si>
  <si>
    <t>servicio.clienteCLO@essity.com</t>
  </si>
  <si>
    <t>YUMBO VALLE</t>
  </si>
  <si>
    <t>CALLE 13 # 68B - 26</t>
  </si>
  <si>
    <t>Carrera 68D No. 25B-86 Oficina 518</t>
  </si>
  <si>
    <t>CARRERA 49A No. 128A-32</t>
  </si>
  <si>
    <t>AICARDO BONILLA VELANDIA</t>
  </si>
  <si>
    <t>Carrera 21 a No. 172-17</t>
  </si>
  <si>
    <t>corporativo@hbsupplier.com</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</si>
  <si>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</si>
  <si>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</si>
  <si>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</si>
  <si>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</si>
  <si>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</si>
  <si>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</si>
  <si>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</si>
  <si>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</si>
  <si>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</si>
  <si>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Calle 61 53 16 203</t>
  </si>
  <si>
    <t>ADDY FERNANDO CORTES CUBILLOS</t>
  </si>
  <si>
    <t>CARRERA 12 12-32</t>
  </si>
  <si>
    <t>gerencia@discolmedica.com.co</t>
  </si>
  <si>
    <t>Calle 100 # 7 33</t>
  </si>
  <si>
    <t>Carrera 11 No. 98-07 oficina 203B</t>
  </si>
  <si>
    <t>CALLE 23 # 116 - 31</t>
  </si>
  <si>
    <t>BRUNO ANTONIO VINDROLA FERNANDEZ</t>
  </si>
  <si>
    <t>claudia.mendez@convatec.com</t>
  </si>
  <si>
    <t>HERNAN  ADOLFO  RAMON  YEROVI</t>
  </si>
  <si>
    <t>CARRERA 66 A NO. 11-07</t>
  </si>
  <si>
    <t>WILSON  MIGUEL PINILLA ORTEGA</t>
  </si>
  <si>
    <t>AV 45 # 147 - 66 </t>
  </si>
  <si>
    <t>bguevara@impulmedicos.com</t>
  </si>
  <si>
    <t>NANCY LEANDRA VELASQUEZ RODRIGUEZ</t>
  </si>
  <si>
    <t>Calle 100 No. 9 A -45 Piso 12</t>
  </si>
  <si>
    <t>fcortes@solidaria.com.co</t>
  </si>
  <si>
    <t>JAIME JOSE CAMARGO AILLON</t>
  </si>
  <si>
    <t>Cr 18A 103 47</t>
  </si>
  <si>
    <t>topmedical@topmedical.com.co</t>
  </si>
  <si>
    <t>CALLE 103 No. 14 A - 43</t>
  </si>
  <si>
    <t>CL 23 D # 81 C - 75</t>
  </si>
  <si>
    <t>calle 23 No 43a-100</t>
  </si>
  <si>
    <t>CARRERA 64 96-65</t>
  </si>
  <si>
    <t>CALLE 123 No.7-50</t>
  </si>
  <si>
    <t>licitacionescolombia@bsci.com</t>
  </si>
  <si>
    <t>CALLE 66 A 43 02</t>
  </si>
  <si>
    <t>Cra 7 # 114-33 oficina 505 Edificio Scotiabank</t>
  </si>
  <si>
    <t>CALLE 36 15 42</t>
  </si>
  <si>
    <t>FABRICIO DE MELO</t>
  </si>
  <si>
    <t>AV CALLE 26 nO 69 - 76</t>
  </si>
  <si>
    <t>CToroGar@its.jnj.com</t>
  </si>
  <si>
    <t>CARRERA 72 A No 70-17</t>
  </si>
  <si>
    <t>MANUEL GONZÁLEZ</t>
  </si>
  <si>
    <t>Calle 98 No. 70-91 OF 911</t>
  </si>
  <si>
    <t>comercial@mmequiposmedicos.com.co</t>
  </si>
  <si>
    <t>WENDY LORENA MORENO FONTECHA</t>
  </si>
  <si>
    <t>CALLE 85 A N 24-26</t>
  </si>
  <si>
    <t>KLAUS JURGEN ARTHUR VON APPEN</t>
  </si>
  <si>
    <t>CARRERA 7 # 155C-20</t>
  </si>
  <si>
    <t>Av. Troncal de Occidente # 1 - 59 Bodega 31 Centro Empresarial El Portal</t>
  </si>
  <si>
    <t>CARRERA 19 No. 82 - 85 Ofc. 302</t>
  </si>
  <si>
    <t>CRA 43A No 5A17</t>
  </si>
  <si>
    <t>MNAUEL IGNACIO CAMACHO MONTOYA</t>
  </si>
  <si>
    <t>TRANSVERSAL 23 No. 93-23 </t>
  </si>
  <si>
    <t>GISELLA.GARNICA@grupoamarey.com</t>
  </si>
  <si>
    <t>ANDRES ALFONSO DIAZ GARZON</t>
  </si>
  <si>
    <t>carrera 8 #128-11</t>
  </si>
  <si>
    <t>JAIRO HERNAN VILLA BANDERA</t>
  </si>
  <si>
    <t>CARRERA 9A #17-55 SUR</t>
  </si>
  <si>
    <t>ANDRES RICARDO BARRAGAN  ORTIZ</t>
  </si>
  <si>
    <t>corp-med@hotmail.com</t>
  </si>
  <si>
    <t>CALLE 84 # 19A- 20</t>
  </si>
  <si>
    <t>CAMILO IDARRAGA MANRIQUE</t>
  </si>
  <si>
    <t>Calle 127 # 14 - 54 Of 611</t>
  </si>
  <si>
    <t>gerencia@artiumsalud.com</t>
  </si>
  <si>
    <t>CARLOS  ALBERTO SARMIENTO CARO</t>
  </si>
  <si>
    <t>asociacion-asa@hotmail.com</t>
  </si>
  <si>
    <t>MARIA CRISTINA KOKOLLO DE ADLER</t>
  </si>
  <si>
    <t>CARRERA 15 A. N. 121-12 OF 518</t>
  </si>
  <si>
    <t>comercial@biocientifica.com.co</t>
  </si>
  <si>
    <t>GUSTAVO ADOLFO PRADA MARTINEZ</t>
  </si>
  <si>
    <t>licitaciones@lifesumimed.com</t>
  </si>
  <si>
    <t>LUZ MARIA ESPINOSA</t>
  </si>
  <si>
    <t>Calle 97 No 61-93</t>
  </si>
  <si>
    <t>ventas@opimed.com.co</t>
  </si>
  <si>
    <t>LP-018-2023-HOMIL</t>
  </si>
  <si>
    <t>https://community.secop.gov.co/Public/Tendering/ContractNoticePhases/View?PPI=CO1.PPI.26741320&amp;isFromPublicArea=True&amp;isModal=False</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</si>
  <si>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</si>
  <si>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</si>
  <si>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</si>
  <si>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</si>
  <si>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</si>
  <si>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</si>
  <si>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</si>
  <si>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LP-021-2023-HOMIL</t>
  </si>
  <si>
    <t>https://community.secop.gov.co/Public/Tendering/ContractNoticePhases/View?PPI=CO1.PPI.26768202&amp;isFromPublicArea=True&amp;isModal=False</t>
  </si>
  <si>
    <t>LP-013-2023-HOMIL</t>
  </si>
  <si>
    <t>https://community.secop.gov.co/Public/Tendering/ContractNoticePhases/View?PPI=CO1.PPI.26740914&amp;isFromPublicArea=True&amp;isModal=False</t>
  </si>
  <si>
    <t>LP-011-2023-HOMIL</t>
  </si>
  <si>
    <t>https://community.secop.gov.co/Public/Tendering/ContractNoticePhases/View?PPI=CO1.PPI.26736887&amp;isFromPublicArea=True&amp;isModal=False</t>
  </si>
  <si>
    <t>LP-012-2023-HOMIL</t>
  </si>
  <si>
    <t>https://community.secop.gov.co/Public/Tendering/ContractNoticePhases/View?PPI=CO1.PPI.26738836&amp;isFromPublicArea=True&amp;isModal=False</t>
  </si>
  <si>
    <t>LP-023-2023-HOMIL</t>
  </si>
  <si>
    <t>https://community.secop.gov.co/Public/Tendering/ContractNoticePhases/View?PPI=CO1.PPI.26932848&amp;isFromPublicArea=True&amp;isModal=False</t>
  </si>
  <si>
    <t>SASS-094-2023-HOMIL</t>
  </si>
  <si>
    <t>https://community.secop.gov.co/Public/Tendering/ContractNoticePhases/View?PPI=CO1.PPI.28164787&amp;isFromPublicArea=True&amp;isModal=False</t>
  </si>
  <si>
    <t>MC-240-2023-HOMIL</t>
  </si>
  <si>
    <t>https://community.secop.gov.co/Public/Tendering/ContractNoticePhases/View?PPI=CO1.PPI.28692286&amp;isFromPublicArea=True&amp;isModal=False</t>
  </si>
  <si>
    <t>SASS-095-2023-HOMIL</t>
  </si>
  <si>
    <t>https://community.secop.gov.co/Public/Tendering/ContractNoticePhases/View?PPI=CO1.PPI.28310422&amp;isFromPublicArea=True&amp;isModal=False</t>
  </si>
  <si>
    <t>PRESTACION SE SERVICIOS</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</si>
  <si>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</si>
  <si>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</si>
  <si>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</si>
  <si>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</si>
  <si>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</si>
  <si>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SA-097-2023-HOMIL</t>
  </si>
  <si>
    <t>https://community.secop.gov.co/Public/Tendering/ContractNoticePhases/View?PPI=CO1.PPI.28355216&amp;isFromPublicArea=True&amp;isModal=False</t>
  </si>
  <si>
    <t>MC-245-2023-HOMIL</t>
  </si>
  <si>
    <t>https://community.secop.gov.co/Public/Tendering/ContractNoticePhases/View?PPI=CO1.PPI.28875587&amp;isFromPublicArea=True&amp;isModal=False</t>
  </si>
  <si>
    <t>254-2023</t>
  </si>
  <si>
    <t>MC-254-2023-HOMIL</t>
  </si>
  <si>
    <t>https://community.secop.gov.co/Public/Tendering/ContractNoticePhases/View?PPI=CO1.PPI.28882473&amp;isFromPublicArea=True&amp;isModal=False</t>
  </si>
  <si>
    <t>MC-246-2023-HOMIL</t>
  </si>
  <si>
    <t>https://community.secop.gov.co/Public/Tendering/ContractNoticePhases/View?PPI=CO1.PPI.28844106&amp;isFromPublicArea=True&amp;isModal=False</t>
  </si>
  <si>
    <t>252-2023</t>
  </si>
  <si>
    <t>MC-252-2023-HOMIL</t>
  </si>
  <si>
    <t>https://community.secop.gov.co/Public/Tendering/ContractNoticePhases/View?PPI=CO1.PPI.28880617&amp;isFromPublicArea=True&amp;isModal=False</t>
  </si>
  <si>
    <t>480-2023</t>
  </si>
  <si>
    <t>481-2023</t>
  </si>
  <si>
    <t>482-2023</t>
  </si>
  <si>
    <t>483-2023</t>
  </si>
  <si>
    <t>484-2023</t>
  </si>
  <si>
    <t>485-2023</t>
  </si>
  <si>
    <t>486-2023</t>
  </si>
  <si>
    <t>487-2023</t>
  </si>
  <si>
    <t>488-2023</t>
  </si>
  <si>
    <t>489-2023</t>
  </si>
  <si>
    <t>490-2023</t>
  </si>
  <si>
    <t>491-2023</t>
  </si>
  <si>
    <t>492-2023</t>
  </si>
  <si>
    <t>493-2023</t>
  </si>
  <si>
    <t>494-2023</t>
  </si>
  <si>
    <t>495-2023</t>
  </si>
  <si>
    <t>496-2023</t>
  </si>
  <si>
    <t>497-2023</t>
  </si>
  <si>
    <t>498-2023</t>
  </si>
  <si>
    <t>499-2023</t>
  </si>
  <si>
    <t>500-2023</t>
  </si>
  <si>
    <t>501-2023</t>
  </si>
  <si>
    <t>502-2023</t>
  </si>
  <si>
    <t>503-2023</t>
  </si>
  <si>
    <t>504-2023</t>
  </si>
  <si>
    <t>505-2023</t>
  </si>
  <si>
    <t>506-2023</t>
  </si>
  <si>
    <t>BIOTECH HEALTH CARE</t>
  </si>
  <si>
    <t>BIOART SA</t>
  </si>
  <si>
    <t>SUMINISTRO DE MATERIAL DE OSTEOSINTESIS E INSUMOS QUIRURGICOS CON APOYO TECNOLOGICO PARA EL HOSPITAL MILITAR CENTRAL" DE LAS VIGENCIAS FUTURAS 2023-2026 LOTES 1 TRAUMA BASICO - 14 PROTESIS PEQUEÑAS ARTICULACIONES MANO Y 23 PROTESIS RODILLA</t>
  </si>
  <si>
    <t>AMAREY NOVA MEDICAL S.A.</t>
  </si>
  <si>
    <t>SUMINISTRO DE MATERIAL DE OSTEOSINTESIS E INSUMOS QUIRURGICOS CON APOYO TECNOLOGICO PARA EL HOSPITAL MILITAR CENTRAL" DE LAS VIGENCIAS FUTURAS 2023-2026 (LOTES 2 TRAUMA ESPECIAL-29 PROTESIS CADERA-45 MAXILOFACIAL-48 MAXILOFACIAL</t>
  </si>
  <si>
    <t>SUMINISTRO DE MATERIAL DE OSTEOSINTESIS E INSUMOS QUIRURGICOS CON APOYO TECNOLOGICO PARA EL HOSPITAL MILITAR CENTRAL DE LAS VIGENCIAS FUTURAS 2023-2026 (LOTES 3-15-17-22-24-26-27-30-33)</t>
  </si>
  <si>
    <t>PROMED QUIRURGICOS</t>
  </si>
  <si>
    <t>SUMINISTRO DE MATERIAL DE OSTEOSINTESIS E INSUMOS QUIRURGICOS CON APOYO TECNOLOGICO PARA EL HOSPITAL MILITAR CENTRAL" DE LAS VIGENCIAS FUTURAS 2023-2026. LOTE 4, LOTE 19, LOTE 28 Y LOTE 50</t>
  </si>
  <si>
    <t>ORTOPEDICA EUROPEA SAS</t>
  </si>
  <si>
    <t>"SUMINISTRO DE MATERIAL DE OSTEOSINTESIS E INSUMOS QUIRURGICOS CON APOYO TECNOLOGICO PARA EL HOSPITAL MILITAR CENTRAL" DE LAS VIGENCIAS FUTURAS 2023-2026 LOTE 5</t>
  </si>
  <si>
    <t>"SUMINISTRO DE MATERIAL DE OSTEOSINTESIS E INSUMOS QUIRURGICOS CON APOYO TECNOLOGICO PARA EL HOSPITAL MILITAR CENTRAL" DE LAS VIGENCIAS FUTURAS 2023-2026. LOTE 6, LOTE 7, LOTE 8, LOTE 9, LOTE 20, LOTE 21</t>
  </si>
  <si>
    <t xml:space="preserve">LOGYSMED </t>
  </si>
  <si>
    <t>SUMINISTRO DE MATERIAL DE OSTEOSINTESIS E INSUMOS QUIRURGICOS CON APOYO TECNOLOGICO PARA EL HOSPITAL MILITAR CENTRAL LOTE 10</t>
  </si>
  <si>
    <t>SUPLEMEDICOS S.A.S</t>
  </si>
  <si>
    <t>SUMINISTRO DE MATERIAL DE OSTEOSINTESIS E INSUMOS QUIRURGICOS CON APOYO TECNOLOGICO PARA EL HOSPITAL MILITAR CENTRAL LOTE 11</t>
  </si>
  <si>
    <t>Johnson y Johnson de Colombia S.A</t>
  </si>
  <si>
    <t>SUMINISTRO DE MATERIAL DE OSTEOSINTESIS E INSUMOS QUIRURGICOS CON APOYO TECNOLOGICO PARA EL HOSPITAL MILITAR CENTRAL LOTE 12, 31, 41 y 46.</t>
  </si>
  <si>
    <t>SUMINISTRO DE MATERIAL DE OSTEOSINTESIS E INSUMOS QUIRURGICOS CON APOYO TECNOLOGICO PARA EL HOSPITAL MILITAR CENTRAL", VIGENCIAS FUTURAS 2023 - 2026</t>
  </si>
  <si>
    <t>EXEL  MEDICAL</t>
  </si>
  <si>
    <t>MEDTRONIC COLOMBIA S.A</t>
  </si>
  <si>
    <t>SUMINISTRO DE MATERIAL DE OSTEOSINTESIS E INSUMOS QUIRURGICOS CON APOYO TECNOLOGICO PARA EL HOSPITAL MILITAR CENTRAL" DE LAS VIGENCIAS FUTURAS 2023-2026. LOTE 39</t>
  </si>
  <si>
    <t>ARTHROMEDES  S.A</t>
  </si>
  <si>
    <t>FIXMEDICAL SAS</t>
  </si>
  <si>
    <t>SUMINISTRO DE MATERIAL DE OSTEOSINTESIS E INSUMOS QUIRURGICOS CON APOYO TECNOLOGICO PARA EL HOSPITAL MILITAR CENTRAL" DE LAS VIGENCIAS FUTURAS 2023-2026 LOTE 49 y 54</t>
  </si>
  <si>
    <t>INDUSTRIAS MEDICAS SAMPEDRO S.A.S</t>
  </si>
  <si>
    <t>SUMINISTRO DE MATERIAL DE OSTEOSINTESIS E INSUMOS QUIRURGICOS CON APOYO TECNOLOGICO PARA EL HOSPITAL MILITAR CENTRAL" DE LAS VIGENCIAS FUTURAS 2023-2026 LOTE 53-55</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</si>
  <si>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</si>
  <si>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</si>
  <si>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</si>
  <si>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</si>
  <si>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MACROSEARCH S.A.S.</t>
  </si>
  <si>
    <t>SUMINISTRO DE REACTIVOS E INSUMOS PARA EL PROCESAMIENTO INTEGRAL DE ESTUDIOS HISTOPATOLÓGICOS, INMUNOHISTOQUIMICA AUTOMATIZADA-MANUAL, CITOMETRIA DE FLUJO, AUTOPSIAS, ESTUDIOS MOLECULARES Y GENÉTICA PARA EL HOSPITAL MILITAR CENTRAL, LOTE No. 3 INSUMOS PATOLOGIA</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</si>
  <si>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</si>
  <si>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</si>
  <si>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SUMINISTRO DE INSUMOS Y REACTIVOS PARA EL LABORATORIO CLÍNICO DEL HOSPITAL MILITAR CENTRAL LOTE No. 1 INMUNOQUIMICA - MEDICAMENTOS</t>
  </si>
  <si>
    <t>INTERLAB COLOMBIA SAS</t>
  </si>
  <si>
    <t>SUMINISTRO DE INSUMOS Y REACTIVOS PARA EL LABORATORIO CLÍNICO DEL HOSPITAL MILITAR CENTRAL LOTE No. 2 COAGULACION Y AGREGACIÓN PLAQUETARIA</t>
  </si>
  <si>
    <t>BYO COLOMBIA SAS</t>
  </si>
  <si>
    <t>SUMINISTRO DE INSUMOS Y REACTIVOS PARA EL LABORATORIO CLÍNICO DEL HOSPITAL MILITAR CENTRAL LOTE No. 3 ALERGENOS TAMIZAJE</t>
  </si>
  <si>
    <t>SUMINISTRO DE INSUMOS Y REACTIVOS PARA EL LABORATORIO CLÍNICO DEL HOSPITAL MILITAR CENTRAL, LOTE No. 5 TSH NEONATAL</t>
  </si>
  <si>
    <t>VELEZLAB S.A.S</t>
  </si>
  <si>
    <t>SUMINISTRO DE INSUMOS Y REACTIVOS PARA EL LABORATORIO CLÍNICO DEL HOSPITAL MILITAR CENTRAL, LOTE No. 6 ELECTROLITOS EN SUDOR Y COLORACION AUTOMATIZADA</t>
  </si>
  <si>
    <t>MEDICOX LTDA</t>
  </si>
  <si>
    <t>SUMINISTRO DE ELEMENTOS DE CURACIÓN (MANILLAS RIESGO DE CAIDA, TOALLAS PARA LIMPIEZA Y DESINFECCIÓN, APLICADORES Y UNGÜENTO OXIDO DE ZINC) DESTINADOS A LA ATENCIÓN DE PACIENTES DEL HOSPITAL MILITAR CENTRAL PARA LAS VIGENCIAS 2023-2024- LOTE 1,2 Y 5.</t>
  </si>
  <si>
    <t>1.280.151.653,49 $</t>
  </si>
  <si>
    <t>S.M.S.M. LUIS ALBERTO RUIZ ROBLES</t>
  </si>
  <si>
    <t>S.M.S.M. JUAN PABLO BORRERO GONZALEZ</t>
  </si>
  <si>
    <t>S.M.S.M. RICARDO SILVA RUEDA</t>
  </si>
  <si>
    <t>S.M.S.M JOSE  IGNACIO  SANCHEZ URBINA</t>
  </si>
  <si>
    <t>S.M.S.M. CESAR ERNESTO ARANGO PILONIETA</t>
  </si>
  <si>
    <t>S.M.S.M JUAN PABLO  BORRERO GONZALEZ</t>
  </si>
  <si>
    <t>S.M.S.M.  JAVIER ERNESTO MATTA</t>
  </si>
  <si>
    <t>S.M.S.M. FREDY ERNESTO VILLAMIZAR BENESCH</t>
  </si>
  <si>
    <t>S.M.S.M  JAVIER ERNESTO MATTA IBARRA</t>
  </si>
  <si>
    <t>S.M.S.M CARLOS GREGORIO TORRES RESTREPO</t>
  </si>
  <si>
    <t>S.M.S.M. WILSON ALBERTO QUINTERO PIMENTEL</t>
  </si>
  <si>
    <t>DOCTOR JUAN PABLO BORRERO GONZALEZ</t>
  </si>
  <si>
    <t>CR. FERNANDO ANTONIO DIAZ MUÑETON</t>
  </si>
  <si>
    <t>LUZ MARIA ESPINOSA MORENO</t>
  </si>
  <si>
    <t>MAURICIO GIRALDO LONDOÑO</t>
  </si>
  <si>
    <t>MANUEL IGNACIO CAMACHO MONTOYA</t>
  </si>
  <si>
    <t>RAFAEL ERNESTO AVILA BAIN</t>
  </si>
  <si>
    <t>DIANA MARCELA SATISABAL</t>
  </si>
  <si>
    <t>NICOLAS MORALES FAJARDO</t>
  </si>
  <si>
    <t>JOSE  FERNANDO RINCON  RIVERA</t>
  </si>
  <si>
    <t>INES ZSIPINA</t>
  </si>
  <si>
    <t>ADRIANA ANDREA SANABRIA RINCON</t>
  </si>
  <si>
    <t>JUAN DAVID  LONDOÑO ALVAREZ</t>
  </si>
  <si>
    <t>RODRIGO GOMEZ BURBANO</t>
  </si>
  <si>
    <t>AIDA PORRAS</t>
  </si>
  <si>
    <t>RAMON CAMILO FUENTES</t>
  </si>
  <si>
    <t xml:space="preserve">PEDRO  DI DIO </t>
  </si>
  <si>
    <t>ALVARO VELEZ OSORIO</t>
  </si>
  <si>
    <t>JOSE HERMES GUZMAN ROCHA</t>
  </si>
  <si>
    <t>CL  97  61-93  BARRIO ANDES</t>
  </si>
  <si>
    <t>CARRERA 106 15 45</t>
  </si>
  <si>
    <t>TRV  23  93-23</t>
  </si>
  <si>
    <t>CARRERA 67 N° 43 -17</t>
  </si>
  <si>
    <t>CARRERA 47 N 79 - 223</t>
  </si>
  <si>
    <t>CL  100 # 7 33</t>
  </si>
  <si>
    <t>CARRERA 49 B No. 91 - 98</t>
  </si>
  <si>
    <t>CL 66 A 43 02</t>
  </si>
  <si>
    <t>AV CALLE 26 69 - 76</t>
  </si>
  <si>
    <t>Cl. 72 #22 - 42</t>
  </si>
  <si>
    <t>Avenida Calle 147 Nro. 17-78 Oficina 603 - 606 Edificio SOKO 147</t>
  </si>
  <si>
    <t>CALLE  116 # 7-15 OFICINA 1101</t>
  </si>
  <si>
    <t>6683777-135</t>
  </si>
  <si>
    <t>CALLE 19 NTE 2 29 OF 3101 A</t>
  </si>
  <si>
    <t>CALLE 134 # 7-83 OFICINA 451</t>
  </si>
  <si>
    <t>Centro Ind. Portal del Sur, Cra. 47 #100 sur 40 Bodega 14,</t>
  </si>
  <si>
    <t>CARRERA 44 N°20-21</t>
  </si>
  <si>
    <t>CL  101 A  47 A 09</t>
  </si>
  <si>
    <t>CALLE 103  45 A - 29</t>
  </si>
  <si>
    <t>CL 63 C  35-13</t>
  </si>
  <si>
    <t>Cl 67 5 -42</t>
  </si>
  <si>
    <t>Autopista Medellin KM 2.5 Centro Industrial Portos Sabana 80 Bodega 50</t>
  </si>
  <si>
    <t>CRA  23 # 86-20 Segundo Piso</t>
  </si>
  <si>
    <t>CL 20  39-79</t>
  </si>
  <si>
    <t>CRA 17 A  119 A -42</t>
  </si>
  <si>
    <t>CALLE 66 # 19-36</t>
  </si>
  <si>
    <t>mercadeo@biotechhealthcare.com</t>
  </si>
  <si>
    <t>pedidosbogota@bioart.com.co</t>
  </si>
  <si>
    <t>zulema.yong@grupoamarey.com</t>
  </si>
  <si>
    <t>cesarb@promed.com.co</t>
  </si>
  <si>
    <t>licitaciones@qnamedical.com</t>
  </si>
  <si>
    <t>asistenciacomercial@logysmed.com</t>
  </si>
  <si>
    <t>sandra.valencia@exelmedical.com</t>
  </si>
  <si>
    <t>www.arthromeds.com</t>
  </si>
  <si>
    <t>comercial@fixmedical.com</t>
  </si>
  <si>
    <t>Mayely.malagon@imsampedro.com</t>
  </si>
  <si>
    <t>michelle.vasquez@roche.com</t>
  </si>
  <si>
    <t>contact.center@quik.com.co</t>
  </si>
  <si>
    <t>cfuentes@interlabcolombia.com</t>
  </si>
  <si>
    <t>mbotero@velezlab.com.co</t>
  </si>
  <si>
    <t>INFO@MEDICOX.COM.CO</t>
  </si>
  <si>
    <t>LP-024-2023-HOMIL</t>
  </si>
  <si>
    <t>https://community.secop.gov.co/Public/Tendering/ContractNoticePhases/View?PPI=CO1.PPI.28213013&amp;isFromPublicArea=True&amp;isModal=False</t>
  </si>
  <si>
    <t>SA-100-2023-HOMIL</t>
  </si>
  <si>
    <t>https://community.secop.gov.co/Public/Tendering/ContractNoticePhases/View?PPI=CO1.PPI.28457075&amp;isFromPublicArea=True&amp;isModal=False</t>
  </si>
  <si>
    <t>SA-101-2023-HOMIL</t>
  </si>
  <si>
    <t>https://community.secop.gov.co/Public/Tendering/ContractNoticePhases/View?PPI=CO1.PPI.28496491&amp;isFromPublicArea=True&amp;isModal=False</t>
  </si>
  <si>
    <t>MC-251-2023-HOMIL</t>
  </si>
  <si>
    <t>https://community.secop.gov.co/Public/Tendering/ContractNoticePhases/View?PPI=CO1.PPI.28934364&amp;isFromPublicArea=True&amp;isModal=False</t>
  </si>
  <si>
    <t>024-2023</t>
  </si>
  <si>
    <t>100-2023</t>
  </si>
  <si>
    <t>101-2023</t>
  </si>
  <si>
    <t>251-2023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</si>
</sst>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quot;\ * #,##0.00_-;\-&quot;$&quot;\ * #,##0.00_-;_-&quot;$&quot;\ * &quot;-&quot;??_-;_-@_-"/>
    <numFmt numFmtId="164" formatCode="_-&quot;$&quot;* #,##0.00_-;\-&quot;$&quot;* #,##0.00_-;_-&quot;$&quot;* &quot;-&quot;??_-;_-@_-"/>
    <numFmt numFmtId="165" formatCode="yyyy\-mm\-dd;@"/>
    <numFmt numFmtId="166" formatCode="&quot;$&quot;#,##0"/>
    <numFmt numFmtId="167" formatCode="_-&quot;$&quot;* #,##0_-;\-&quot;$&quot;* #,##0_-;_-&quot;$&quot;* &quot;-&quot;_-;_-@_-"/>
    <numFmt numFmtId="168" formatCode="_-&quot;$&quot;* #,##0_-;\-&quot;$&quot;* #,##0_-;_-&quot;$&quot;* &quot;-&quot;??_-;_-@_-"/>
    <numFmt numFmtId="169" formatCode="&quot;$&quot;\ #,##0"/>
  </numFmts>
  <fonts count="12">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sz val="9"/>
      <color rgb="FF0074E8"/>
      <name val="Arial Narrow"/>
      <family val="2"/>
    </font>
    <font>
      <sz val="9"/>
      <color rgb="FFFF0000"/>
      <name val="Arial Narrow"/>
      <family val="2"/>
    </font>
    <font>
      <sz val="9"/>
      <name val="Arial Narrow"/>
      <family val="2"/>
    </font>
    <font>
      <b/>
      <sz val="9"/>
      <color rgb="FFFF0000"/>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3">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7">
    <xf numFmtId="0" fontId="0" fillId="0" borderId="0" xfId="0"/>
    <xf numFmtId="0" fontId="6"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0" fillId="0" borderId="0" xfId="0" applyFill="1"/>
    <xf numFmtId="49"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justify" vertical="justify" wrapText="1"/>
    </xf>
    <xf numFmtId="165" fontId="6" fillId="0" borderId="2" xfId="0" applyNumberFormat="1" applyFont="1" applyFill="1" applyBorder="1" applyAlignment="1">
      <alignment horizontal="center" vertical="center" wrapText="1"/>
    </xf>
    <xf numFmtId="166" fontId="6" fillId="0" borderId="2" xfId="0" applyNumberFormat="1" applyFont="1" applyFill="1" applyBorder="1" applyAlignment="1">
      <alignment horizontal="center" vertical="center"/>
    </xf>
    <xf numFmtId="164" fontId="6" fillId="0" borderId="2" xfId="1" applyFont="1" applyFill="1" applyBorder="1" applyAlignment="1">
      <alignment horizontal="center" vertical="center"/>
    </xf>
    <xf numFmtId="167" fontId="6" fillId="0" borderId="2" xfId="1" applyNumberFormat="1" applyFont="1" applyFill="1" applyBorder="1" applyAlignment="1">
      <alignment horizontal="center" vertical="center"/>
    </xf>
    <xf numFmtId="9" fontId="0" fillId="0" borderId="2" xfId="0" applyNumberFormat="1" applyFill="1" applyBorder="1"/>
    <xf numFmtId="14" fontId="7" fillId="0" borderId="2" xfId="2" applyNumberFormat="1" applyFont="1" applyFill="1" applyBorder="1" applyAlignment="1" applyProtection="1">
      <alignment horizontal="center" vertical="center" wrapText="1"/>
    </xf>
    <xf numFmtId="164" fontId="9" fillId="0" borderId="2" xfId="1" applyFont="1" applyFill="1" applyBorder="1" applyAlignment="1">
      <alignment horizontal="center" vertical="center"/>
    </xf>
    <xf numFmtId="168" fontId="9" fillId="0" borderId="2" xfId="1" applyNumberFormat="1" applyFont="1" applyFill="1" applyBorder="1" applyAlignment="1">
      <alignment horizontal="center" vertical="center"/>
    </xf>
    <xf numFmtId="164" fontId="10" fillId="0" borderId="2" xfId="1" applyFont="1" applyFill="1" applyBorder="1" applyAlignment="1">
      <alignment horizontal="right" vertical="center"/>
    </xf>
    <xf numFmtId="14" fontId="6" fillId="0" borderId="2" xfId="0" applyNumberFormat="1" applyFont="1" applyBorder="1" applyAlignment="1">
      <alignment horizontal="center" vertical="center" wrapText="1"/>
    </xf>
    <xf numFmtId="49" fontId="6" fillId="3"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2" applyFont="1" applyFill="1" applyBorder="1" applyAlignment="1" applyProtection="1">
      <alignment vertical="center" wrapText="1"/>
    </xf>
    <xf numFmtId="0" fontId="0" fillId="0" borderId="2" xfId="0" applyFill="1" applyBorder="1"/>
    <xf numFmtId="49" fontId="6" fillId="3" borderId="2" xfId="0" applyNumberFormat="1" applyFont="1" applyFill="1" applyBorder="1" applyAlignment="1">
      <alignment horizontal="justify" vertical="justify" wrapText="1"/>
    </xf>
    <xf numFmtId="14" fontId="6" fillId="3" borderId="2" xfId="0" applyNumberFormat="1" applyFont="1" applyFill="1" applyBorder="1" applyAlignment="1">
      <alignment horizontal="center" vertical="center" wrapText="1"/>
    </xf>
    <xf numFmtId="1" fontId="6" fillId="3" borderId="2" xfId="0" applyNumberFormat="1" applyFont="1" applyFill="1" applyBorder="1" applyAlignment="1">
      <alignment horizontal="center" vertical="center" wrapText="1"/>
    </xf>
    <xf numFmtId="14" fontId="7" fillId="3" borderId="2" xfId="2" applyNumberFormat="1" applyFont="1" applyFill="1" applyBorder="1" applyAlignment="1" applyProtection="1">
      <alignment horizontal="center" vertical="center" wrapText="1"/>
    </xf>
    <xf numFmtId="0" fontId="7" fillId="0" borderId="2" xfId="2" applyFont="1" applyBorder="1" applyAlignment="1" applyProtection="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1" fontId="5"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169" fontId="6" fillId="3" borderId="2" xfId="0" applyNumberFormat="1" applyFont="1" applyFill="1" applyBorder="1" applyAlignment="1">
      <alignment horizontal="center" vertical="center"/>
    </xf>
    <xf numFmtId="164" fontId="6" fillId="3" borderId="2" xfId="1" applyFont="1" applyFill="1" applyBorder="1" applyAlignment="1">
      <alignment horizontal="center" vertical="center"/>
    </xf>
    <xf numFmtId="167" fontId="6" fillId="3" borderId="2" xfId="1" applyNumberFormat="1" applyFont="1" applyFill="1" applyBorder="1" applyAlignment="1">
      <alignment horizontal="center" vertical="center"/>
    </xf>
    <xf numFmtId="164" fontId="11" fillId="3" borderId="2" xfId="1" applyFont="1" applyFill="1" applyBorder="1" applyAlignment="1">
      <alignment horizontal="center" vertical="center"/>
    </xf>
    <xf numFmtId="0" fontId="5" fillId="0" borderId="2" xfId="0" applyFont="1" applyBorder="1" applyAlignment="1">
      <alignment horizontal="center" vertical="center" wrapText="1"/>
    </xf>
    <xf numFmtId="165" fontId="6" fillId="2" borderId="2" xfId="0" applyNumberFormat="1" applyFont="1" applyFill="1" applyBorder="1" applyAlignment="1">
      <alignment horizontal="center" vertical="center" wrapText="1"/>
    </xf>
    <xf numFmtId="44" fontId="6" fillId="3" borderId="2" xfId="1"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dmin@gutmedica.com" TargetMode="External"/><Relationship Id="rId13" Type="http://schemas.openxmlformats.org/officeDocument/2006/relationships/hyperlink" Target="mailto:vicky.vaca@disortho.co" TargetMode="External"/><Relationship Id="rId3" Type="http://schemas.openxmlformats.org/officeDocument/2006/relationships/hyperlink" Target="https://community.secop.gov.co/Public/Tendering/ContractNoticePhases/View?PPI=CO1.PPI.24484165&amp;isFromPublicArea=True&amp;isModal=False" TargetMode="External"/><Relationship Id="rId7" Type="http://schemas.openxmlformats.org/officeDocument/2006/relationships/hyperlink" Target="mailto:gerencia@centrodeangiologia.com" TargetMode="External"/><Relationship Id="rId12" Type="http://schemas.openxmlformats.org/officeDocument/2006/relationships/hyperlink" Target="mailto:fdelacruz@eticos.com" TargetMode="External"/><Relationship Id="rId2" Type="http://schemas.openxmlformats.org/officeDocument/2006/relationships/hyperlink" Target="https://community.secop.gov.co/Public/Tendering/ContractNoticePhases/View?PPI=CO1.PPI.23329299&amp;isFromPublicArea=True&amp;isModal=False" TargetMode="External"/><Relationship Id="rId16" Type="http://schemas.openxmlformats.org/officeDocument/2006/relationships/printerSettings" Target="../printerSettings/printerSettings1.bin"/><Relationship Id="rId1" Type="http://schemas.openxmlformats.org/officeDocument/2006/relationships/hyperlink" Target="https://community.secop.gov.co/Public/Tendering/ContractNoticePhases/View?PPI=CO1.PPI.23828926&amp;isFromPublicArea=True&amp;isModal=False" TargetMode="External"/><Relationship Id="rId6" Type="http://schemas.openxmlformats.org/officeDocument/2006/relationships/hyperlink" Target="https://community.secop.gov.co/Public/Tendering/ContractNoticePhases/View?PPI=CO1.PPI.23940229&amp;isFromPublicArea=True&amp;isModal=False" TargetMode="External"/><Relationship Id="rId11" Type="http://schemas.openxmlformats.org/officeDocument/2006/relationships/hyperlink" Target="mailto:yazmine.sierra@ramedicas.com" TargetMode="External"/><Relationship Id="rId5" Type="http://schemas.openxmlformats.org/officeDocument/2006/relationships/hyperlink" Target="https://community.secop.gov.co/Public/Tendering/ContractNoticePhases/View?PPI=CO1.PPI.24125036&amp;isFromPublicArea=True&amp;isModal=False" TargetMode="External"/><Relationship Id="rId15" Type="http://schemas.openxmlformats.org/officeDocument/2006/relationships/hyperlink" Target="mailto:cartera@oseomed.co" TargetMode="External"/><Relationship Id="rId10" Type="http://schemas.openxmlformats.org/officeDocument/2006/relationships/hyperlink" Target="mailto:adriana.santana@draeger.com" TargetMode="External"/><Relationship Id="rId4" Type="http://schemas.openxmlformats.org/officeDocument/2006/relationships/hyperlink" Target="https://community.secop.gov.co/Public/Tendering/ContractNoticePhases/View?PPI=CO1.PPI.23940229&amp;isFromPublicArea=True&amp;isModal=False" TargetMode="External"/><Relationship Id="rId9" Type="http://schemas.openxmlformats.org/officeDocument/2006/relationships/hyperlink" Target="mailto:polarisholsas@gmail.com" TargetMode="External"/><Relationship Id="rId14" Type="http://schemas.openxmlformats.org/officeDocument/2006/relationships/hyperlink" Target="mailto:gerencia@comci.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40"/>
  <sheetViews>
    <sheetView tabSelected="1" workbookViewId="0">
      <selection activeCell="G115" sqref="G115"/>
    </sheetView>
  </sheetViews>
  <sheetFormatPr baseColWidth="10" defaultRowHeight="15"/>
  <cols>
    <col min="1" max="1" width="4.140625" style="3" customWidth="1"/>
    <col min="2" max="2" width="5.140625" style="3" customWidth="1"/>
    <col min="3" max="3" width="5.7109375" style="3" customWidth="1"/>
    <col min="4" max="4" width="5" style="3" customWidth="1"/>
    <col min="5" max="5" width="6" style="3" customWidth="1"/>
    <col min="6" max="6" width="5.140625" style="3" customWidth="1"/>
    <col min="7" max="7" width="3.7109375" style="3" customWidth="1"/>
    <col min="8" max="8" width="5.28515625" style="3" customWidth="1"/>
    <col min="9" max="9" width="4.140625" style="3" customWidth="1"/>
    <col min="10" max="10" width="4.28515625" style="3" customWidth="1"/>
    <col min="11" max="11" width="5.42578125" style="3" customWidth="1"/>
    <col min="12" max="12" width="5.140625" style="3" customWidth="1"/>
    <col min="13" max="13" width="4" style="3" customWidth="1"/>
    <col min="14" max="15" width="11.42578125" style="3" customWidth="1"/>
    <col min="16" max="16" width="14.5703125" style="3" customWidth="1"/>
    <col min="17" max="17" width="31.42578125" style="3" customWidth="1"/>
    <col min="18" max="18" width="11.42578125" style="3"/>
    <col min="19" max="19" width="11.42578125" style="3" customWidth="1"/>
    <col min="20" max="20" width="46.42578125" style="3" customWidth="1"/>
    <col min="21" max="25" width="11.42578125" style="3" customWidth="1"/>
    <col min="26" max="26" width="14.140625" style="3" customWidth="1"/>
    <col min="27" max="27" width="14.5703125" style="3" customWidth="1"/>
    <col min="28" max="28" width="13" style="3" customWidth="1"/>
    <col min="29" max="29" width="12.5703125" style="3" customWidth="1"/>
    <col min="30" max="30" width="11.42578125" style="3" customWidth="1"/>
    <col min="31" max="31" width="16.140625" style="3" customWidth="1"/>
    <col min="32" max="32" width="11.42578125" style="3" customWidth="1"/>
    <col min="33" max="33" width="13.85546875" style="3" customWidth="1"/>
    <col min="34" max="34" width="15.140625" style="3" bestFit="1" customWidth="1"/>
    <col min="35" max="16384" width="11.42578125" style="3"/>
  </cols>
  <sheetData>
    <row r="1" spans="1:44" ht="54">
      <c r="A1" s="23" t="s">
        <v>0</v>
      </c>
      <c r="B1" s="23" t="s">
        <v>1</v>
      </c>
      <c r="C1" s="23" t="s">
        <v>2</v>
      </c>
      <c r="D1" s="23" t="s">
        <v>3</v>
      </c>
      <c r="E1" s="23" t="s">
        <v>295</v>
      </c>
      <c r="F1" s="23" t="s">
        <v>4</v>
      </c>
      <c r="G1" s="23" t="s">
        <v>5</v>
      </c>
      <c r="H1" s="23" t="s">
        <v>6</v>
      </c>
      <c r="I1" s="23" t="s">
        <v>7</v>
      </c>
      <c r="J1" s="23" t="s">
        <v>8</v>
      </c>
      <c r="K1" s="23" t="s">
        <v>9</v>
      </c>
      <c r="L1" s="23" t="s">
        <v>345</v>
      </c>
      <c r="M1" s="23" t="s">
        <v>346</v>
      </c>
      <c r="N1" s="23" t="s">
        <v>10</v>
      </c>
      <c r="O1" s="23" t="s">
        <v>11</v>
      </c>
      <c r="P1" s="23" t="s">
        <v>55</v>
      </c>
      <c r="Q1" s="23" t="s">
        <v>12</v>
      </c>
      <c r="R1" s="23" t="s">
        <v>13</v>
      </c>
      <c r="S1" s="23" t="s">
        <v>14</v>
      </c>
      <c r="T1" s="23" t="s">
        <v>15</v>
      </c>
      <c r="U1" s="23" t="s">
        <v>73</v>
      </c>
      <c r="V1" s="23" t="s">
        <v>74</v>
      </c>
      <c r="W1" s="23" t="s">
        <v>16</v>
      </c>
      <c r="X1" s="23" t="s">
        <v>92</v>
      </c>
      <c r="Y1" s="23" t="s">
        <v>93</v>
      </c>
      <c r="Z1" s="23" t="s">
        <v>94</v>
      </c>
      <c r="AA1" s="23" t="s">
        <v>95</v>
      </c>
      <c r="AB1" s="23" t="s">
        <v>96</v>
      </c>
      <c r="AC1" s="23" t="s">
        <v>347</v>
      </c>
      <c r="AD1" s="23" t="s">
        <v>97</v>
      </c>
      <c r="AE1" s="23" t="s">
        <v>17</v>
      </c>
      <c r="AF1" s="23" t="s">
        <v>18</v>
      </c>
      <c r="AG1" s="23" t="s">
        <v>56</v>
      </c>
      <c r="AH1" s="23" t="s">
        <v>333</v>
      </c>
      <c r="AI1" s="23" t="s">
        <v>334</v>
      </c>
      <c r="AJ1" s="23" t="s">
        <v>19</v>
      </c>
      <c r="AK1" s="23" t="s">
        <v>20</v>
      </c>
      <c r="AL1" s="23" t="s">
        <v>21</v>
      </c>
      <c r="AM1" s="23" t="s">
        <v>22</v>
      </c>
      <c r="AN1" s="23" t="s">
        <v>75</v>
      </c>
      <c r="AO1" s="23" t="s">
        <v>23</v>
      </c>
      <c r="AP1" s="23" t="s">
        <v>24</v>
      </c>
      <c r="AQ1" s="23" t="s">
        <v>25</v>
      </c>
      <c r="AR1" s="7" t="s">
        <v>26</v>
      </c>
    </row>
    <row r="2" spans="1:44" ht="54">
      <c r="A2" s="24">
        <v>1</v>
      </c>
      <c r="B2" s="10"/>
      <c r="C2" s="24"/>
      <c r="D2" s="10"/>
      <c r="E2" s="10"/>
      <c r="F2" s="10"/>
      <c r="G2" s="25"/>
      <c r="H2" s="25"/>
      <c r="I2" s="25">
        <v>1</v>
      </c>
      <c r="J2" s="25"/>
      <c r="K2" s="25"/>
      <c r="L2" s="25"/>
      <c r="M2" s="25"/>
      <c r="N2" s="4" t="s">
        <v>124</v>
      </c>
      <c r="O2" s="1" t="s">
        <v>411</v>
      </c>
      <c r="P2" s="8" t="s">
        <v>133</v>
      </c>
      <c r="Q2" s="26" t="s">
        <v>134</v>
      </c>
      <c r="R2" s="4" t="s">
        <v>138</v>
      </c>
      <c r="S2" s="4" t="s">
        <v>135</v>
      </c>
      <c r="T2" s="11" t="s">
        <v>136</v>
      </c>
      <c r="U2" s="12">
        <v>44964</v>
      </c>
      <c r="V2" s="12">
        <v>44971</v>
      </c>
      <c r="W2" s="12">
        <v>45382</v>
      </c>
      <c r="X2" s="13">
        <v>52200000</v>
      </c>
      <c r="Y2" s="14">
        <v>0</v>
      </c>
      <c r="Z2" s="14">
        <v>0</v>
      </c>
      <c r="AA2" s="14">
        <v>0</v>
      </c>
      <c r="AB2" s="14">
        <v>0</v>
      </c>
      <c r="AC2" s="15">
        <v>52200000</v>
      </c>
      <c r="AD2" s="14">
        <v>0</v>
      </c>
      <c r="AE2" s="15">
        <v>52200000</v>
      </c>
      <c r="AF2" s="18">
        <v>0</v>
      </c>
      <c r="AG2" s="15">
        <v>52200000</v>
      </c>
      <c r="AH2" s="20">
        <f>21587877+512208</f>
        <v>22100085</v>
      </c>
      <c r="AI2" s="16">
        <v>0.42</v>
      </c>
      <c r="AJ2" s="2" t="s">
        <v>34</v>
      </c>
      <c r="AK2" s="2" t="s">
        <v>418</v>
      </c>
      <c r="AL2" s="2" t="s">
        <v>81</v>
      </c>
      <c r="AM2" s="10">
        <v>901034790</v>
      </c>
      <c r="AN2" s="10">
        <v>5</v>
      </c>
      <c r="AO2" s="10" t="s">
        <v>348</v>
      </c>
      <c r="AP2" s="10">
        <v>3649620</v>
      </c>
      <c r="AQ2" s="17" t="s">
        <v>82</v>
      </c>
      <c r="AR2" s="4" t="s">
        <v>27</v>
      </c>
    </row>
    <row r="3" spans="1:44" ht="54">
      <c r="A3" s="10"/>
      <c r="B3" s="24">
        <v>1</v>
      </c>
      <c r="C3" s="24"/>
      <c r="D3" s="10"/>
      <c r="E3" s="10"/>
      <c r="F3" s="10"/>
      <c r="G3" s="25"/>
      <c r="H3" s="25"/>
      <c r="I3" s="25">
        <v>1</v>
      </c>
      <c r="J3" s="25"/>
      <c r="K3" s="25"/>
      <c r="L3" s="25"/>
      <c r="M3" s="25"/>
      <c r="N3" s="4" t="s">
        <v>139</v>
      </c>
      <c r="O3" s="1" t="s">
        <v>411</v>
      </c>
      <c r="P3" s="8" t="s">
        <v>140</v>
      </c>
      <c r="Q3" s="26" t="s">
        <v>141</v>
      </c>
      <c r="R3" s="4" t="s">
        <v>139</v>
      </c>
      <c r="S3" s="4" t="s">
        <v>135</v>
      </c>
      <c r="T3" s="11" t="s">
        <v>142</v>
      </c>
      <c r="U3" s="12">
        <v>44967</v>
      </c>
      <c r="V3" s="12">
        <v>44972</v>
      </c>
      <c r="W3" s="12">
        <v>45380</v>
      </c>
      <c r="X3" s="13">
        <v>52200000</v>
      </c>
      <c r="Y3" s="14">
        <v>0</v>
      </c>
      <c r="Z3" s="14">
        <v>0</v>
      </c>
      <c r="AA3" s="14">
        <v>0</v>
      </c>
      <c r="AB3" s="14">
        <v>0</v>
      </c>
      <c r="AC3" s="15">
        <v>52200000</v>
      </c>
      <c r="AD3" s="14">
        <v>0</v>
      </c>
      <c r="AE3" s="15">
        <v>52200000</v>
      </c>
      <c r="AF3" s="18">
        <v>0</v>
      </c>
      <c r="AG3" s="15">
        <v>52200000</v>
      </c>
      <c r="AH3" s="20">
        <v>18433002</v>
      </c>
      <c r="AI3" s="16">
        <v>0.35</v>
      </c>
      <c r="AJ3" s="2" t="s">
        <v>47</v>
      </c>
      <c r="AK3" s="2" t="s">
        <v>418</v>
      </c>
      <c r="AL3" s="2" t="s">
        <v>81</v>
      </c>
      <c r="AM3" s="10">
        <v>901034790</v>
      </c>
      <c r="AN3" s="10">
        <v>9</v>
      </c>
      <c r="AO3" s="10" t="s">
        <v>349</v>
      </c>
      <c r="AP3" s="10">
        <v>3649620</v>
      </c>
      <c r="AQ3" s="17" t="s">
        <v>82</v>
      </c>
      <c r="AR3" s="4" t="s">
        <v>27</v>
      </c>
    </row>
    <row r="4" spans="1:44" ht="54">
      <c r="A4" s="10"/>
      <c r="B4" s="10"/>
      <c r="C4" s="24">
        <v>1</v>
      </c>
      <c r="D4" s="10"/>
      <c r="E4" s="10"/>
      <c r="F4" s="10"/>
      <c r="G4" s="25"/>
      <c r="H4" s="25"/>
      <c r="I4" s="25">
        <v>1</v>
      </c>
      <c r="J4" s="25"/>
      <c r="K4" s="25"/>
      <c r="L4" s="25"/>
      <c r="M4" s="25"/>
      <c r="N4" s="4" t="s">
        <v>147</v>
      </c>
      <c r="O4" s="1" t="s">
        <v>411</v>
      </c>
      <c r="P4" s="8" t="s">
        <v>148</v>
      </c>
      <c r="Q4" s="26" t="s">
        <v>149</v>
      </c>
      <c r="R4" s="4" t="s">
        <v>271</v>
      </c>
      <c r="S4" s="4" t="s">
        <v>87</v>
      </c>
      <c r="T4" s="11" t="s">
        <v>88</v>
      </c>
      <c r="U4" s="12">
        <v>44977</v>
      </c>
      <c r="V4" s="12">
        <v>44978</v>
      </c>
      <c r="W4" s="12">
        <v>45473</v>
      </c>
      <c r="X4" s="13">
        <v>52200000</v>
      </c>
      <c r="Y4" s="14">
        <v>0</v>
      </c>
      <c r="Z4" s="14">
        <v>0</v>
      </c>
      <c r="AA4" s="14">
        <v>0</v>
      </c>
      <c r="AB4" s="14">
        <v>0</v>
      </c>
      <c r="AC4" s="15">
        <v>52200000</v>
      </c>
      <c r="AD4" s="14">
        <v>0</v>
      </c>
      <c r="AE4" s="15">
        <v>52200000</v>
      </c>
      <c r="AF4" s="18">
        <v>0</v>
      </c>
      <c r="AG4" s="15">
        <v>52200000</v>
      </c>
      <c r="AH4" s="20">
        <v>15331000</v>
      </c>
      <c r="AI4" s="16">
        <v>0.28999999999999998</v>
      </c>
      <c r="AJ4" s="2" t="s">
        <v>35</v>
      </c>
      <c r="AK4" s="2" t="s">
        <v>418</v>
      </c>
      <c r="AL4" s="2" t="s">
        <v>89</v>
      </c>
      <c r="AM4" s="10">
        <v>900565894</v>
      </c>
      <c r="AN4" s="10">
        <v>7</v>
      </c>
      <c r="AO4" s="10" t="s">
        <v>350</v>
      </c>
      <c r="AP4" s="10">
        <v>5143992</v>
      </c>
      <c r="AQ4" s="17" t="s">
        <v>90</v>
      </c>
      <c r="AR4" s="4" t="s">
        <v>32</v>
      </c>
    </row>
    <row r="5" spans="1:44" ht="108">
      <c r="A5" s="24">
        <v>1</v>
      </c>
      <c r="B5" s="10"/>
      <c r="C5" s="24"/>
      <c r="D5" s="10"/>
      <c r="E5" s="10"/>
      <c r="F5" s="10"/>
      <c r="G5" s="25"/>
      <c r="H5" s="25"/>
      <c r="I5" s="25"/>
      <c r="J5" s="25">
        <v>1</v>
      </c>
      <c r="K5" s="25"/>
      <c r="L5" s="25"/>
      <c r="M5" s="25"/>
      <c r="N5" s="4" t="s">
        <v>120</v>
      </c>
      <c r="O5" s="1" t="s">
        <v>30</v>
      </c>
      <c r="P5" s="9" t="s">
        <v>189</v>
      </c>
      <c r="Q5" s="26" t="s">
        <v>190</v>
      </c>
      <c r="R5" s="4" t="s">
        <v>351</v>
      </c>
      <c r="S5" s="4" t="s">
        <v>102</v>
      </c>
      <c r="T5" s="11" t="s">
        <v>187</v>
      </c>
      <c r="U5" s="12">
        <v>44984</v>
      </c>
      <c r="V5" s="12">
        <v>45012</v>
      </c>
      <c r="W5" s="12">
        <v>45443</v>
      </c>
      <c r="X5" s="13">
        <v>250000000</v>
      </c>
      <c r="Y5" s="14">
        <v>0</v>
      </c>
      <c r="Z5" s="14">
        <v>0</v>
      </c>
      <c r="AA5" s="14">
        <v>0</v>
      </c>
      <c r="AB5" s="14">
        <v>0</v>
      </c>
      <c r="AC5" s="15">
        <v>250000000</v>
      </c>
      <c r="AD5" s="14">
        <v>0</v>
      </c>
      <c r="AE5" s="15">
        <v>250000000</v>
      </c>
      <c r="AF5" s="18">
        <v>0</v>
      </c>
      <c r="AG5" s="15">
        <v>250000000</v>
      </c>
      <c r="AH5" s="20">
        <v>59613526</v>
      </c>
      <c r="AI5" s="16">
        <v>0.24</v>
      </c>
      <c r="AJ5" s="2" t="s">
        <v>103</v>
      </c>
      <c r="AK5" s="2" t="s">
        <v>418</v>
      </c>
      <c r="AL5" s="2" t="s">
        <v>188</v>
      </c>
      <c r="AM5" s="10">
        <v>901039135</v>
      </c>
      <c r="AN5" s="10">
        <v>3</v>
      </c>
      <c r="AO5" s="10" t="s">
        <v>352</v>
      </c>
      <c r="AP5" s="10">
        <v>3123917392</v>
      </c>
      <c r="AQ5" s="17" t="s">
        <v>76</v>
      </c>
      <c r="AR5" s="4" t="s">
        <v>27</v>
      </c>
    </row>
    <row r="6" spans="1:44" ht="54">
      <c r="A6" s="10"/>
      <c r="B6" s="10"/>
      <c r="C6" s="24">
        <v>1</v>
      </c>
      <c r="D6" s="10"/>
      <c r="E6" s="10"/>
      <c r="F6" s="10"/>
      <c r="G6" s="25">
        <v>1</v>
      </c>
      <c r="H6" s="25"/>
      <c r="I6" s="25"/>
      <c r="J6" s="25"/>
      <c r="K6" s="25"/>
      <c r="L6" s="25"/>
      <c r="M6" s="25"/>
      <c r="N6" s="4" t="s">
        <v>155</v>
      </c>
      <c r="O6" s="1" t="s">
        <v>31</v>
      </c>
      <c r="P6" s="8" t="s">
        <v>158</v>
      </c>
      <c r="Q6" s="26" t="s">
        <v>159</v>
      </c>
      <c r="R6" s="4" t="s">
        <v>354</v>
      </c>
      <c r="S6" s="4" t="s">
        <v>65</v>
      </c>
      <c r="T6" s="11" t="s">
        <v>156</v>
      </c>
      <c r="U6" s="12">
        <v>44986</v>
      </c>
      <c r="V6" s="12">
        <v>44988</v>
      </c>
      <c r="W6" s="12">
        <v>45351</v>
      </c>
      <c r="X6" s="13">
        <v>66126500</v>
      </c>
      <c r="Y6" s="14">
        <v>0</v>
      </c>
      <c r="Z6" s="14">
        <v>0</v>
      </c>
      <c r="AA6" s="14">
        <v>0</v>
      </c>
      <c r="AB6" s="14">
        <v>0</v>
      </c>
      <c r="AC6" s="15">
        <v>66126500</v>
      </c>
      <c r="AD6" s="14">
        <v>0</v>
      </c>
      <c r="AE6" s="15">
        <v>66126500</v>
      </c>
      <c r="AF6" s="18">
        <v>0</v>
      </c>
      <c r="AG6" s="15">
        <v>66126500</v>
      </c>
      <c r="AH6" s="20">
        <v>33063250</v>
      </c>
      <c r="AI6" s="16">
        <v>0.5</v>
      </c>
      <c r="AJ6" s="2" t="s">
        <v>157</v>
      </c>
      <c r="AK6" s="2" t="s">
        <v>418</v>
      </c>
      <c r="AL6" s="2" t="s">
        <v>66</v>
      </c>
      <c r="AM6" s="10">
        <v>830102216</v>
      </c>
      <c r="AN6" s="10">
        <v>3</v>
      </c>
      <c r="AO6" s="10" t="s">
        <v>106</v>
      </c>
      <c r="AP6" s="10">
        <v>7442498</v>
      </c>
      <c r="AQ6" s="17" t="s">
        <v>107</v>
      </c>
      <c r="AR6" s="4" t="s">
        <v>27</v>
      </c>
    </row>
    <row r="7" spans="1:44" ht="108">
      <c r="A7" s="24">
        <v>1</v>
      </c>
      <c r="B7" s="10"/>
      <c r="C7" s="24"/>
      <c r="D7" s="10"/>
      <c r="E7" s="10"/>
      <c r="F7" s="10"/>
      <c r="G7" s="25"/>
      <c r="H7" s="25"/>
      <c r="I7" s="25">
        <v>1</v>
      </c>
      <c r="J7" s="25"/>
      <c r="K7" s="25"/>
      <c r="L7" s="25"/>
      <c r="M7" s="25"/>
      <c r="N7" s="4" t="s">
        <v>170</v>
      </c>
      <c r="O7" s="1" t="s">
        <v>30</v>
      </c>
      <c r="P7" s="8" t="s">
        <v>169</v>
      </c>
      <c r="Q7" s="26" t="s">
        <v>185</v>
      </c>
      <c r="R7" s="4" t="s">
        <v>205</v>
      </c>
      <c r="S7" s="4" t="s">
        <v>171</v>
      </c>
      <c r="T7" s="11" t="s">
        <v>172</v>
      </c>
      <c r="U7" s="12">
        <v>44991</v>
      </c>
      <c r="V7" s="12">
        <v>45006</v>
      </c>
      <c r="W7" s="12">
        <v>45322</v>
      </c>
      <c r="X7" s="13">
        <v>6900000</v>
      </c>
      <c r="Y7" s="14">
        <v>0</v>
      </c>
      <c r="Z7" s="14">
        <v>0</v>
      </c>
      <c r="AA7" s="14">
        <v>0</v>
      </c>
      <c r="AB7" s="14">
        <v>0</v>
      </c>
      <c r="AC7" s="15">
        <v>6900000</v>
      </c>
      <c r="AD7" s="14">
        <v>0</v>
      </c>
      <c r="AE7" s="15">
        <v>6900000</v>
      </c>
      <c r="AF7" s="18">
        <v>0</v>
      </c>
      <c r="AG7" s="15">
        <v>6900000</v>
      </c>
      <c r="AH7" s="20">
        <v>0</v>
      </c>
      <c r="AI7" s="16">
        <v>0</v>
      </c>
      <c r="AJ7" s="2" t="s">
        <v>173</v>
      </c>
      <c r="AK7" s="2" t="s">
        <v>418</v>
      </c>
      <c r="AL7" s="2" t="s">
        <v>174</v>
      </c>
      <c r="AM7" s="10">
        <v>800232254</v>
      </c>
      <c r="AN7" s="10">
        <v>1</v>
      </c>
      <c r="AO7" s="10" t="s">
        <v>175</v>
      </c>
      <c r="AP7" s="10">
        <v>2762138</v>
      </c>
      <c r="AQ7" s="17" t="s">
        <v>176</v>
      </c>
      <c r="AR7" s="4" t="s">
        <v>27</v>
      </c>
    </row>
    <row r="8" spans="1:44" ht="108">
      <c r="A8" s="24">
        <v>1</v>
      </c>
      <c r="B8" s="10"/>
      <c r="C8" s="24"/>
      <c r="D8" s="10"/>
      <c r="E8" s="10"/>
      <c r="F8" s="10"/>
      <c r="G8" s="25"/>
      <c r="H8" s="25"/>
      <c r="I8" s="25">
        <v>1</v>
      </c>
      <c r="J8" s="25"/>
      <c r="K8" s="25"/>
      <c r="L8" s="25"/>
      <c r="M8" s="25"/>
      <c r="N8" s="4" t="s">
        <v>170</v>
      </c>
      <c r="O8" s="1" t="s">
        <v>30</v>
      </c>
      <c r="P8" s="9" t="s">
        <v>169</v>
      </c>
      <c r="Q8" s="26" t="s">
        <v>185</v>
      </c>
      <c r="R8" s="4" t="s">
        <v>203</v>
      </c>
      <c r="S8" s="4" t="s">
        <v>177</v>
      </c>
      <c r="T8" s="11" t="s">
        <v>178</v>
      </c>
      <c r="U8" s="12">
        <v>44986</v>
      </c>
      <c r="V8" s="12">
        <v>45001</v>
      </c>
      <c r="W8" s="12">
        <v>45322</v>
      </c>
      <c r="X8" s="13">
        <v>16300000</v>
      </c>
      <c r="Y8" s="14">
        <v>0</v>
      </c>
      <c r="Z8" s="14">
        <v>0</v>
      </c>
      <c r="AA8" s="14">
        <v>0</v>
      </c>
      <c r="AB8" s="14">
        <v>0</v>
      </c>
      <c r="AC8" s="15">
        <v>16300000</v>
      </c>
      <c r="AD8" s="19">
        <v>7000000</v>
      </c>
      <c r="AE8" s="15">
        <v>23300000</v>
      </c>
      <c r="AF8" s="18">
        <v>0</v>
      </c>
      <c r="AG8" s="15">
        <v>23300000</v>
      </c>
      <c r="AH8" s="20">
        <v>0</v>
      </c>
      <c r="AI8" s="16">
        <v>0</v>
      </c>
      <c r="AJ8" s="2" t="s">
        <v>173</v>
      </c>
      <c r="AK8" s="2" t="s">
        <v>418</v>
      </c>
      <c r="AL8" s="2" t="s">
        <v>179</v>
      </c>
      <c r="AM8" s="10">
        <v>830027806</v>
      </c>
      <c r="AN8" s="10">
        <v>8</v>
      </c>
      <c r="AO8" s="10" t="s">
        <v>180</v>
      </c>
      <c r="AP8" s="10">
        <v>6427200</v>
      </c>
      <c r="AQ8" s="17" t="s">
        <v>181</v>
      </c>
      <c r="AR8" s="4" t="s">
        <v>27</v>
      </c>
    </row>
    <row r="9" spans="1:44" ht="81">
      <c r="A9" s="24">
        <v>1</v>
      </c>
      <c r="B9" s="10"/>
      <c r="C9" s="24"/>
      <c r="D9" s="10"/>
      <c r="E9" s="10"/>
      <c r="F9" s="10"/>
      <c r="G9" s="25"/>
      <c r="H9" s="25"/>
      <c r="I9" s="25"/>
      <c r="J9" s="25"/>
      <c r="K9" s="25">
        <v>1</v>
      </c>
      <c r="L9" s="25"/>
      <c r="M9" s="25"/>
      <c r="N9" s="4" t="s">
        <v>124</v>
      </c>
      <c r="O9" s="1" t="s">
        <v>30</v>
      </c>
      <c r="P9" s="8" t="s">
        <v>162</v>
      </c>
      <c r="Q9" s="26" t="s">
        <v>163</v>
      </c>
      <c r="R9" s="4" t="s">
        <v>355</v>
      </c>
      <c r="S9" s="4" t="s">
        <v>165</v>
      </c>
      <c r="T9" s="11" t="s">
        <v>164</v>
      </c>
      <c r="U9" s="12">
        <v>44991</v>
      </c>
      <c r="V9" s="12">
        <v>44992</v>
      </c>
      <c r="W9" s="12">
        <v>45443</v>
      </c>
      <c r="X9" s="13">
        <v>400000000</v>
      </c>
      <c r="Y9" s="14">
        <v>0</v>
      </c>
      <c r="Z9" s="14">
        <v>0</v>
      </c>
      <c r="AA9" s="14">
        <v>0</v>
      </c>
      <c r="AB9" s="14">
        <v>0</v>
      </c>
      <c r="AC9" s="15">
        <v>400000000</v>
      </c>
      <c r="AD9" s="14">
        <v>0</v>
      </c>
      <c r="AE9" s="15">
        <v>400000000</v>
      </c>
      <c r="AF9" s="18">
        <v>0</v>
      </c>
      <c r="AG9" s="15">
        <v>400000000</v>
      </c>
      <c r="AH9" s="20">
        <v>84421100</v>
      </c>
      <c r="AI9" s="16">
        <v>0.21</v>
      </c>
      <c r="AJ9" s="2" t="s">
        <v>34</v>
      </c>
      <c r="AK9" s="2" t="s">
        <v>418</v>
      </c>
      <c r="AL9" s="2" t="s">
        <v>77</v>
      </c>
      <c r="AM9" s="10">
        <v>800231602</v>
      </c>
      <c r="AN9" s="10">
        <v>7</v>
      </c>
      <c r="AO9" s="10" t="s">
        <v>356</v>
      </c>
      <c r="AP9" s="10">
        <v>6257723</v>
      </c>
      <c r="AQ9" s="17" t="s">
        <v>78</v>
      </c>
      <c r="AR9" s="4" t="s">
        <v>27</v>
      </c>
    </row>
    <row r="10" spans="1:44" ht="135">
      <c r="A10" s="10"/>
      <c r="B10" s="10"/>
      <c r="C10" s="24">
        <v>1</v>
      </c>
      <c r="D10" s="10"/>
      <c r="E10" s="10"/>
      <c r="F10" s="10"/>
      <c r="G10" s="25"/>
      <c r="H10" s="25"/>
      <c r="I10" s="25"/>
      <c r="J10" s="25">
        <v>1</v>
      </c>
      <c r="K10" s="25"/>
      <c r="L10" s="25"/>
      <c r="M10" s="25"/>
      <c r="N10" s="4" t="s">
        <v>151</v>
      </c>
      <c r="O10" s="1" t="s">
        <v>28</v>
      </c>
      <c r="P10" s="8" t="s">
        <v>182</v>
      </c>
      <c r="Q10" s="26" t="s">
        <v>186</v>
      </c>
      <c r="R10" s="4" t="s">
        <v>243</v>
      </c>
      <c r="S10" s="4" t="s">
        <v>413</v>
      </c>
      <c r="T10" s="11" t="s">
        <v>183</v>
      </c>
      <c r="U10" s="12">
        <v>44999</v>
      </c>
      <c r="V10" s="12">
        <v>45008</v>
      </c>
      <c r="W10" s="12">
        <v>45321</v>
      </c>
      <c r="X10" s="13">
        <v>323164337</v>
      </c>
      <c r="Y10" s="14">
        <v>0</v>
      </c>
      <c r="Z10" s="14">
        <v>0</v>
      </c>
      <c r="AA10" s="14">
        <v>0</v>
      </c>
      <c r="AB10" s="14">
        <v>0</v>
      </c>
      <c r="AC10" s="15">
        <v>323164337</v>
      </c>
      <c r="AD10" s="14">
        <v>0</v>
      </c>
      <c r="AE10" s="15">
        <v>323164337</v>
      </c>
      <c r="AF10" s="18">
        <v>0</v>
      </c>
      <c r="AG10" s="15">
        <v>323164337</v>
      </c>
      <c r="AH10" s="20">
        <v>200214714</v>
      </c>
      <c r="AI10" s="16">
        <v>0.62</v>
      </c>
      <c r="AJ10" s="2" t="s">
        <v>85</v>
      </c>
      <c r="AK10" s="2" t="s">
        <v>418</v>
      </c>
      <c r="AL10" s="2" t="s">
        <v>207</v>
      </c>
      <c r="AM10" s="10">
        <v>901104871</v>
      </c>
      <c r="AN10" s="10">
        <v>4</v>
      </c>
      <c r="AO10" s="10" t="s">
        <v>358</v>
      </c>
      <c r="AP10" s="10">
        <v>3174393976</v>
      </c>
      <c r="AQ10" s="17" t="s">
        <v>184</v>
      </c>
      <c r="AR10" s="4" t="s">
        <v>27</v>
      </c>
    </row>
    <row r="11" spans="1:44" ht="67.5">
      <c r="A11" s="10"/>
      <c r="B11" s="10"/>
      <c r="C11" s="24">
        <v>1</v>
      </c>
      <c r="D11" s="10"/>
      <c r="E11" s="10"/>
      <c r="F11" s="10"/>
      <c r="G11" s="25"/>
      <c r="H11" s="25"/>
      <c r="I11" s="25"/>
      <c r="J11" s="25">
        <v>1</v>
      </c>
      <c r="K11" s="25"/>
      <c r="L11" s="25"/>
      <c r="M11" s="25"/>
      <c r="N11" s="4" t="s">
        <v>208</v>
      </c>
      <c r="O11" s="1" t="s">
        <v>28</v>
      </c>
      <c r="P11" s="8" t="s">
        <v>209</v>
      </c>
      <c r="Q11" s="26" t="s">
        <v>210</v>
      </c>
      <c r="R11" s="4" t="s">
        <v>359</v>
      </c>
      <c r="S11" s="4" t="s">
        <v>211</v>
      </c>
      <c r="T11" s="11" t="s">
        <v>212</v>
      </c>
      <c r="U11" s="12">
        <v>45001</v>
      </c>
      <c r="V11" s="12">
        <v>45016</v>
      </c>
      <c r="W11" s="12">
        <v>45443</v>
      </c>
      <c r="X11" s="13">
        <v>34500000</v>
      </c>
      <c r="Y11" s="14">
        <v>0</v>
      </c>
      <c r="Z11" s="14">
        <v>0</v>
      </c>
      <c r="AA11" s="14">
        <v>0</v>
      </c>
      <c r="AB11" s="14">
        <v>0</v>
      </c>
      <c r="AC11" s="15">
        <v>34500000</v>
      </c>
      <c r="AD11" s="14">
        <v>0</v>
      </c>
      <c r="AE11" s="15">
        <v>34500000</v>
      </c>
      <c r="AF11" s="18">
        <v>0</v>
      </c>
      <c r="AG11" s="15">
        <v>34500000</v>
      </c>
      <c r="AH11" s="20">
        <v>12919070</v>
      </c>
      <c r="AI11" s="16">
        <v>0.37</v>
      </c>
      <c r="AJ11" s="2" t="s">
        <v>101</v>
      </c>
      <c r="AK11" s="2" t="s">
        <v>418</v>
      </c>
      <c r="AL11" s="2" t="s">
        <v>213</v>
      </c>
      <c r="AM11" s="10">
        <v>830133755</v>
      </c>
      <c r="AN11" s="10">
        <v>4</v>
      </c>
      <c r="AO11" s="10" t="s">
        <v>360</v>
      </c>
      <c r="AP11" s="10">
        <v>6013559210</v>
      </c>
      <c r="AQ11" s="17" t="s">
        <v>214</v>
      </c>
      <c r="AR11" s="4" t="s">
        <v>27</v>
      </c>
    </row>
    <row r="12" spans="1:44" ht="94.5">
      <c r="A12" s="24"/>
      <c r="B12" s="10"/>
      <c r="C12" s="24">
        <v>1</v>
      </c>
      <c r="D12" s="10"/>
      <c r="E12" s="10"/>
      <c r="F12" s="10"/>
      <c r="G12" s="25">
        <v>1</v>
      </c>
      <c r="H12" s="25"/>
      <c r="I12" s="25"/>
      <c r="J12" s="25"/>
      <c r="K12" s="25"/>
      <c r="L12" s="25"/>
      <c r="M12" s="25"/>
      <c r="N12" s="4" t="s">
        <v>127</v>
      </c>
      <c r="O12" s="1" t="s">
        <v>48</v>
      </c>
      <c r="P12" s="8" t="s">
        <v>197</v>
      </c>
      <c r="Q12" s="26" t="s">
        <v>198</v>
      </c>
      <c r="R12" s="4" t="s">
        <v>246</v>
      </c>
      <c r="S12" s="4" t="s">
        <v>199</v>
      </c>
      <c r="T12" s="11" t="s">
        <v>200</v>
      </c>
      <c r="U12" s="12">
        <v>45008</v>
      </c>
      <c r="V12" s="12">
        <v>45014</v>
      </c>
      <c r="W12" s="12">
        <v>45443</v>
      </c>
      <c r="X12" s="13">
        <v>14000000</v>
      </c>
      <c r="Y12" s="14">
        <v>0</v>
      </c>
      <c r="Z12" s="14">
        <v>0</v>
      </c>
      <c r="AA12" s="14">
        <v>0</v>
      </c>
      <c r="AB12" s="14">
        <v>0</v>
      </c>
      <c r="AC12" s="15">
        <v>14000000</v>
      </c>
      <c r="AD12" s="14">
        <v>0</v>
      </c>
      <c r="AE12" s="15">
        <v>14000000</v>
      </c>
      <c r="AF12" s="18">
        <v>0</v>
      </c>
      <c r="AG12" s="15">
        <v>14000000</v>
      </c>
      <c r="AH12" s="20">
        <v>4666545</v>
      </c>
      <c r="AI12" s="16">
        <v>0.33</v>
      </c>
      <c r="AJ12" s="2" t="s">
        <v>201</v>
      </c>
      <c r="AK12" s="2" t="s">
        <v>418</v>
      </c>
      <c r="AL12" s="2" t="s">
        <v>57</v>
      </c>
      <c r="AM12" s="10">
        <v>830005771</v>
      </c>
      <c r="AN12" s="10">
        <v>4</v>
      </c>
      <c r="AO12" s="10" t="s">
        <v>202</v>
      </c>
      <c r="AP12" s="10">
        <v>2516284</v>
      </c>
      <c r="AQ12" s="17" t="s">
        <v>41</v>
      </c>
      <c r="AR12" s="4" t="s">
        <v>27</v>
      </c>
    </row>
    <row r="13" spans="1:44" ht="81">
      <c r="A13" s="10"/>
      <c r="B13" s="10"/>
      <c r="C13" s="24">
        <v>1</v>
      </c>
      <c r="D13" s="10"/>
      <c r="E13" s="10"/>
      <c r="F13" s="10"/>
      <c r="G13" s="25"/>
      <c r="H13" s="25"/>
      <c r="I13" s="25"/>
      <c r="J13" s="25">
        <v>1</v>
      </c>
      <c r="K13" s="25"/>
      <c r="L13" s="25"/>
      <c r="M13" s="25"/>
      <c r="N13" s="4" t="s">
        <v>191</v>
      </c>
      <c r="O13" s="1" t="s">
        <v>28</v>
      </c>
      <c r="P13" s="9" t="s">
        <v>192</v>
      </c>
      <c r="Q13" s="26" t="s">
        <v>193</v>
      </c>
      <c r="R13" s="4" t="s">
        <v>362</v>
      </c>
      <c r="S13" s="4" t="s">
        <v>414</v>
      </c>
      <c r="T13" s="11" t="s">
        <v>194</v>
      </c>
      <c r="U13" s="12">
        <v>45007</v>
      </c>
      <c r="V13" s="12">
        <v>45012</v>
      </c>
      <c r="W13" s="12">
        <v>45443</v>
      </c>
      <c r="X13" s="13">
        <v>270000000</v>
      </c>
      <c r="Y13" s="14">
        <v>0</v>
      </c>
      <c r="Z13" s="14">
        <v>0</v>
      </c>
      <c r="AA13" s="14">
        <v>0</v>
      </c>
      <c r="AB13" s="14">
        <v>0</v>
      </c>
      <c r="AC13" s="15">
        <v>270000000</v>
      </c>
      <c r="AD13" s="14">
        <v>0</v>
      </c>
      <c r="AE13" s="15">
        <v>270000000</v>
      </c>
      <c r="AF13" s="18">
        <v>0</v>
      </c>
      <c r="AG13" s="15">
        <v>270000000</v>
      </c>
      <c r="AH13" s="20">
        <v>124274588.65000001</v>
      </c>
      <c r="AI13" s="16">
        <v>0.46</v>
      </c>
      <c r="AJ13" s="2" t="s">
        <v>101</v>
      </c>
      <c r="AK13" s="2" t="s">
        <v>418</v>
      </c>
      <c r="AL13" s="2" t="s">
        <v>98</v>
      </c>
      <c r="AM13" s="10">
        <v>805007083</v>
      </c>
      <c r="AN13" s="10">
        <v>3</v>
      </c>
      <c r="AO13" s="10" t="s">
        <v>363</v>
      </c>
      <c r="AP13" s="10" t="s">
        <v>195</v>
      </c>
      <c r="AQ13" s="17" t="s">
        <v>99</v>
      </c>
      <c r="AR13" s="4" t="s">
        <v>32</v>
      </c>
    </row>
    <row r="14" spans="1:44" ht="67.5">
      <c r="A14" s="24">
        <v>1</v>
      </c>
      <c r="B14" s="24"/>
      <c r="C14" s="24"/>
      <c r="D14" s="10"/>
      <c r="E14" s="10"/>
      <c r="F14" s="10"/>
      <c r="G14" s="25"/>
      <c r="H14" s="25"/>
      <c r="I14" s="25">
        <v>1</v>
      </c>
      <c r="J14" s="25"/>
      <c r="K14" s="25"/>
      <c r="L14" s="25"/>
      <c r="M14" s="25"/>
      <c r="N14" s="4" t="s">
        <v>230</v>
      </c>
      <c r="O14" s="1" t="s">
        <v>411</v>
      </c>
      <c r="P14" s="9" t="s">
        <v>231</v>
      </c>
      <c r="Q14" s="26" t="s">
        <v>232</v>
      </c>
      <c r="R14" s="4" t="s">
        <v>268</v>
      </c>
      <c r="S14" s="4" t="s">
        <v>366</v>
      </c>
      <c r="T14" s="11" t="s">
        <v>233</v>
      </c>
      <c r="U14" s="12">
        <v>45027</v>
      </c>
      <c r="V14" s="12">
        <v>45034</v>
      </c>
      <c r="W14" s="12">
        <v>45381</v>
      </c>
      <c r="X14" s="13">
        <v>27000000</v>
      </c>
      <c r="Y14" s="14">
        <v>0</v>
      </c>
      <c r="Z14" s="14">
        <v>0</v>
      </c>
      <c r="AA14" s="14">
        <v>0</v>
      </c>
      <c r="AB14" s="14">
        <v>0</v>
      </c>
      <c r="AC14" s="15">
        <v>27000000</v>
      </c>
      <c r="AD14" s="14">
        <v>0</v>
      </c>
      <c r="AE14" s="15">
        <v>27000000</v>
      </c>
      <c r="AF14" s="18">
        <v>0</v>
      </c>
      <c r="AG14" s="15">
        <v>27000000</v>
      </c>
      <c r="AH14" s="20">
        <v>23771082</v>
      </c>
      <c r="AI14" s="16">
        <v>0.88</v>
      </c>
      <c r="AJ14" s="2" t="s">
        <v>100</v>
      </c>
      <c r="AK14" s="2" t="s">
        <v>418</v>
      </c>
      <c r="AL14" s="2" t="s">
        <v>367</v>
      </c>
      <c r="AM14" s="10">
        <v>900194910</v>
      </c>
      <c r="AN14" s="10">
        <v>4</v>
      </c>
      <c r="AO14" s="10" t="s">
        <v>368</v>
      </c>
      <c r="AP14" s="10">
        <v>7945050</v>
      </c>
      <c r="AQ14" s="17" t="s">
        <v>234</v>
      </c>
      <c r="AR14" s="4" t="s">
        <v>27</v>
      </c>
    </row>
    <row r="15" spans="1:44" ht="54">
      <c r="A15" s="24"/>
      <c r="B15" s="24">
        <v>1</v>
      </c>
      <c r="C15" s="24"/>
      <c r="D15" s="10"/>
      <c r="E15" s="10"/>
      <c r="F15" s="10"/>
      <c r="G15" s="25"/>
      <c r="H15" s="25">
        <v>1</v>
      </c>
      <c r="I15" s="25"/>
      <c r="J15" s="25"/>
      <c r="K15" s="25"/>
      <c r="L15" s="25"/>
      <c r="M15" s="25"/>
      <c r="N15" s="4" t="s">
        <v>153</v>
      </c>
      <c r="O15" s="1" t="s">
        <v>411</v>
      </c>
      <c r="P15" s="9" t="s">
        <v>248</v>
      </c>
      <c r="Q15" s="26" t="s">
        <v>249</v>
      </c>
      <c r="R15" s="4" t="s">
        <v>250</v>
      </c>
      <c r="S15" s="4" t="s">
        <v>251</v>
      </c>
      <c r="T15" s="11" t="s">
        <v>252</v>
      </c>
      <c r="U15" s="12">
        <v>45040</v>
      </c>
      <c r="V15" s="12">
        <v>45043</v>
      </c>
      <c r="W15" s="12">
        <v>45351</v>
      </c>
      <c r="X15" s="13">
        <v>6601475136</v>
      </c>
      <c r="Y15" s="14">
        <v>0</v>
      </c>
      <c r="Z15" s="14">
        <v>0</v>
      </c>
      <c r="AA15" s="14">
        <v>0</v>
      </c>
      <c r="AB15" s="14">
        <v>0</v>
      </c>
      <c r="AC15" s="15">
        <v>6601475136</v>
      </c>
      <c r="AD15" s="14">
        <v>0</v>
      </c>
      <c r="AE15" s="15">
        <v>6601475136</v>
      </c>
      <c r="AF15" s="18">
        <v>0</v>
      </c>
      <c r="AG15" s="15">
        <v>6601475136</v>
      </c>
      <c r="AH15" s="20">
        <v>3104792037</v>
      </c>
      <c r="AI15" s="16">
        <v>0.47</v>
      </c>
      <c r="AJ15" s="2" t="s">
        <v>100</v>
      </c>
      <c r="AK15" s="2" t="s">
        <v>419</v>
      </c>
      <c r="AL15" s="2" t="s">
        <v>253</v>
      </c>
      <c r="AM15" s="10">
        <v>901429936</v>
      </c>
      <c r="AN15" s="10">
        <v>1</v>
      </c>
      <c r="AO15" s="10" t="s">
        <v>29</v>
      </c>
      <c r="AP15" s="10">
        <v>3177452563</v>
      </c>
      <c r="AQ15" s="17" t="s">
        <v>254</v>
      </c>
      <c r="AR15" s="4" t="s">
        <v>29</v>
      </c>
    </row>
    <row r="16" spans="1:44" ht="108">
      <c r="A16" s="24"/>
      <c r="B16" s="24">
        <v>1</v>
      </c>
      <c r="C16" s="24"/>
      <c r="D16" s="10"/>
      <c r="E16" s="10"/>
      <c r="F16" s="10"/>
      <c r="G16" s="25">
        <v>1</v>
      </c>
      <c r="H16" s="25"/>
      <c r="I16" s="25"/>
      <c r="J16" s="25"/>
      <c r="K16" s="25"/>
      <c r="L16" s="25"/>
      <c r="M16" s="25"/>
      <c r="N16" s="4" t="s">
        <v>196</v>
      </c>
      <c r="O16" s="1" t="s">
        <v>31</v>
      </c>
      <c r="P16" s="9" t="s">
        <v>264</v>
      </c>
      <c r="Q16" s="26" t="s">
        <v>265</v>
      </c>
      <c r="R16" s="4" t="s">
        <v>258</v>
      </c>
      <c r="S16" s="4" t="s">
        <v>272</v>
      </c>
      <c r="T16" s="11" t="s">
        <v>273</v>
      </c>
      <c r="U16" s="12">
        <v>45040</v>
      </c>
      <c r="V16" s="12">
        <v>45049</v>
      </c>
      <c r="W16" s="12">
        <v>45382</v>
      </c>
      <c r="X16" s="13">
        <v>179484000</v>
      </c>
      <c r="Y16" s="14">
        <v>0</v>
      </c>
      <c r="Z16" s="14">
        <v>0</v>
      </c>
      <c r="AA16" s="14">
        <v>0</v>
      </c>
      <c r="AB16" s="14">
        <v>0</v>
      </c>
      <c r="AC16" s="15">
        <v>179484000</v>
      </c>
      <c r="AD16" s="14">
        <v>0</v>
      </c>
      <c r="AE16" s="15">
        <v>179484000</v>
      </c>
      <c r="AF16" s="18">
        <v>0</v>
      </c>
      <c r="AG16" s="15">
        <v>179484000</v>
      </c>
      <c r="AH16" s="20">
        <v>0</v>
      </c>
      <c r="AI16" s="16">
        <v>0</v>
      </c>
      <c r="AJ16" s="2" t="s">
        <v>391</v>
      </c>
      <c r="AK16" s="2" t="s">
        <v>418</v>
      </c>
      <c r="AL16" s="2" t="s">
        <v>279</v>
      </c>
      <c r="AM16" s="10">
        <v>892300678</v>
      </c>
      <c r="AN16" s="10">
        <v>7</v>
      </c>
      <c r="AO16" s="10" t="s">
        <v>280</v>
      </c>
      <c r="AP16" s="10">
        <v>3699050</v>
      </c>
      <c r="AQ16" s="17" t="s">
        <v>281</v>
      </c>
      <c r="AR16" s="4" t="s">
        <v>33</v>
      </c>
    </row>
    <row r="17" spans="1:44" ht="81">
      <c r="A17" s="24">
        <v>1</v>
      </c>
      <c r="B17" s="24"/>
      <c r="C17" s="24"/>
      <c r="D17" s="10"/>
      <c r="E17" s="10"/>
      <c r="F17" s="10"/>
      <c r="G17" s="25"/>
      <c r="H17" s="25"/>
      <c r="I17" s="25">
        <v>1</v>
      </c>
      <c r="J17" s="25"/>
      <c r="K17" s="25"/>
      <c r="L17" s="25"/>
      <c r="M17" s="25"/>
      <c r="N17" s="4" t="s">
        <v>361</v>
      </c>
      <c r="O17" s="1" t="s">
        <v>28</v>
      </c>
      <c r="P17" s="9" t="s">
        <v>369</v>
      </c>
      <c r="Q17" s="26" t="s">
        <v>370</v>
      </c>
      <c r="R17" s="4" t="s">
        <v>344</v>
      </c>
      <c r="S17" s="4" t="s">
        <v>371</v>
      </c>
      <c r="T17" s="11" t="s">
        <v>372</v>
      </c>
      <c r="U17" s="12">
        <v>45058</v>
      </c>
      <c r="V17" s="12">
        <v>45092</v>
      </c>
      <c r="W17" s="12">
        <v>45473</v>
      </c>
      <c r="X17" s="13">
        <v>10000000</v>
      </c>
      <c r="Y17" s="14">
        <v>0</v>
      </c>
      <c r="Z17" s="14">
        <v>0</v>
      </c>
      <c r="AA17" s="14">
        <v>0</v>
      </c>
      <c r="AB17" s="14">
        <v>0</v>
      </c>
      <c r="AC17" s="15">
        <v>10000000</v>
      </c>
      <c r="AD17" s="14">
        <v>0</v>
      </c>
      <c r="AE17" s="15">
        <v>10000000</v>
      </c>
      <c r="AF17" s="18">
        <v>0</v>
      </c>
      <c r="AG17" s="15">
        <v>10000000</v>
      </c>
      <c r="AH17" s="20">
        <v>0</v>
      </c>
      <c r="AI17" s="16">
        <v>0</v>
      </c>
      <c r="AJ17" s="2" t="s">
        <v>373</v>
      </c>
      <c r="AK17" s="2" t="s">
        <v>418</v>
      </c>
      <c r="AL17" s="2" t="s">
        <v>374</v>
      </c>
      <c r="AM17" s="10">
        <v>800247350</v>
      </c>
      <c r="AN17" s="10">
        <v>6</v>
      </c>
      <c r="AO17" s="10" t="s">
        <v>375</v>
      </c>
      <c r="AP17" s="10">
        <v>2428160</v>
      </c>
      <c r="AQ17" s="17" t="s">
        <v>376</v>
      </c>
      <c r="AR17" s="4" t="s">
        <v>27</v>
      </c>
    </row>
    <row r="18" spans="1:44" ht="81">
      <c r="A18" s="24">
        <v>1</v>
      </c>
      <c r="B18" s="24"/>
      <c r="C18" s="24"/>
      <c r="D18" s="10"/>
      <c r="E18" s="10"/>
      <c r="F18" s="10"/>
      <c r="G18" s="25"/>
      <c r="H18" s="25"/>
      <c r="I18" s="25"/>
      <c r="J18" s="25">
        <v>1</v>
      </c>
      <c r="K18" s="25"/>
      <c r="L18" s="25"/>
      <c r="M18" s="25"/>
      <c r="N18" s="4" t="s">
        <v>137</v>
      </c>
      <c r="O18" s="1" t="s">
        <v>411</v>
      </c>
      <c r="P18" s="9" t="s">
        <v>266</v>
      </c>
      <c r="Q18" s="26" t="s">
        <v>267</v>
      </c>
      <c r="R18" s="4" t="s">
        <v>259</v>
      </c>
      <c r="S18" s="4" t="s">
        <v>245</v>
      </c>
      <c r="T18" s="11" t="s">
        <v>223</v>
      </c>
      <c r="U18" s="12">
        <v>45055</v>
      </c>
      <c r="V18" s="12">
        <v>45055</v>
      </c>
      <c r="W18" s="12">
        <v>45351</v>
      </c>
      <c r="X18" s="13">
        <v>2244000000</v>
      </c>
      <c r="Y18" s="14">
        <v>0</v>
      </c>
      <c r="Z18" s="14">
        <v>0</v>
      </c>
      <c r="AA18" s="14">
        <v>0</v>
      </c>
      <c r="AB18" s="14">
        <v>0</v>
      </c>
      <c r="AC18" s="15">
        <v>2244000000</v>
      </c>
      <c r="AD18" s="14">
        <v>0</v>
      </c>
      <c r="AE18" s="15">
        <v>2244000000</v>
      </c>
      <c r="AF18" s="18">
        <v>0</v>
      </c>
      <c r="AG18" s="15">
        <v>2244000000</v>
      </c>
      <c r="AH18" s="20">
        <v>1206000798</v>
      </c>
      <c r="AI18" s="16">
        <v>0.54</v>
      </c>
      <c r="AJ18" s="2" t="s">
        <v>278</v>
      </c>
      <c r="AK18" s="2" t="s">
        <v>418</v>
      </c>
      <c r="AL18" s="2" t="s">
        <v>224</v>
      </c>
      <c r="AM18" s="10">
        <v>860529890</v>
      </c>
      <c r="AN18" s="10">
        <v>0</v>
      </c>
      <c r="AO18" s="10" t="s">
        <v>364</v>
      </c>
      <c r="AP18" s="10">
        <v>6023333</v>
      </c>
      <c r="AQ18" s="17" t="s">
        <v>225</v>
      </c>
      <c r="AR18" s="4" t="s">
        <v>27</v>
      </c>
    </row>
    <row r="19" spans="1:44" ht="81">
      <c r="A19" s="24">
        <v>1</v>
      </c>
      <c r="B19" s="24"/>
      <c r="C19" s="24"/>
      <c r="D19" s="10"/>
      <c r="E19" s="10"/>
      <c r="F19" s="10"/>
      <c r="G19" s="25"/>
      <c r="H19" s="25"/>
      <c r="I19" s="25"/>
      <c r="J19" s="25">
        <v>1</v>
      </c>
      <c r="K19" s="25"/>
      <c r="L19" s="25"/>
      <c r="M19" s="25"/>
      <c r="N19" s="4" t="s">
        <v>137</v>
      </c>
      <c r="O19" s="1" t="s">
        <v>411</v>
      </c>
      <c r="P19" s="9" t="s">
        <v>266</v>
      </c>
      <c r="Q19" s="26" t="s">
        <v>267</v>
      </c>
      <c r="R19" s="4" t="s">
        <v>260</v>
      </c>
      <c r="S19" s="4" t="s">
        <v>377</v>
      </c>
      <c r="T19" s="11" t="s">
        <v>223</v>
      </c>
      <c r="U19" s="12">
        <v>45056</v>
      </c>
      <c r="V19" s="12">
        <v>45063</v>
      </c>
      <c r="W19" s="12">
        <v>45346</v>
      </c>
      <c r="X19" s="13">
        <v>425000000</v>
      </c>
      <c r="Y19" s="14">
        <v>0</v>
      </c>
      <c r="Z19" s="14">
        <v>0</v>
      </c>
      <c r="AA19" s="14">
        <v>0</v>
      </c>
      <c r="AB19" s="14">
        <v>0</v>
      </c>
      <c r="AC19" s="15">
        <v>425000000</v>
      </c>
      <c r="AD19" s="14">
        <v>0</v>
      </c>
      <c r="AE19" s="15">
        <v>425000000</v>
      </c>
      <c r="AF19" s="18">
        <v>0</v>
      </c>
      <c r="AG19" s="15">
        <v>425000000</v>
      </c>
      <c r="AH19" s="20">
        <v>240701597</v>
      </c>
      <c r="AI19" s="16">
        <v>0.56999999999999995</v>
      </c>
      <c r="AJ19" s="2" t="s">
        <v>38</v>
      </c>
      <c r="AK19" s="2" t="s">
        <v>418</v>
      </c>
      <c r="AL19" s="2" t="s">
        <v>286</v>
      </c>
      <c r="AM19" s="10">
        <v>830035101</v>
      </c>
      <c r="AN19" s="10">
        <v>8</v>
      </c>
      <c r="AO19" s="10" t="s">
        <v>287</v>
      </c>
      <c r="AP19" s="10">
        <v>3220803</v>
      </c>
      <c r="AQ19" s="17" t="s">
        <v>288</v>
      </c>
      <c r="AR19" s="4" t="s">
        <v>289</v>
      </c>
    </row>
    <row r="20" spans="1:44" ht="54">
      <c r="A20" s="24">
        <v>1</v>
      </c>
      <c r="B20" s="24"/>
      <c r="C20" s="24"/>
      <c r="D20" s="10"/>
      <c r="E20" s="10"/>
      <c r="F20" s="10"/>
      <c r="G20" s="25"/>
      <c r="H20" s="25"/>
      <c r="I20" s="25"/>
      <c r="J20" s="25">
        <v>1</v>
      </c>
      <c r="K20" s="25"/>
      <c r="L20" s="25"/>
      <c r="M20" s="25"/>
      <c r="N20" s="4" t="s">
        <v>150</v>
      </c>
      <c r="O20" s="1" t="s">
        <v>411</v>
      </c>
      <c r="P20" s="9" t="s">
        <v>269</v>
      </c>
      <c r="Q20" s="26" t="s">
        <v>270</v>
      </c>
      <c r="R20" s="4" t="s">
        <v>262</v>
      </c>
      <c r="S20" s="4" t="s">
        <v>168</v>
      </c>
      <c r="T20" s="11" t="s">
        <v>277</v>
      </c>
      <c r="U20" s="12">
        <v>45058</v>
      </c>
      <c r="V20" s="12">
        <v>45062</v>
      </c>
      <c r="W20" s="12">
        <v>45275</v>
      </c>
      <c r="X20" s="13">
        <v>69155000</v>
      </c>
      <c r="Y20" s="14">
        <v>0</v>
      </c>
      <c r="Z20" s="14">
        <v>0</v>
      </c>
      <c r="AA20" s="14">
        <v>0</v>
      </c>
      <c r="AB20" s="14">
        <v>0</v>
      </c>
      <c r="AC20" s="15">
        <v>69155000</v>
      </c>
      <c r="AD20" s="14">
        <v>0</v>
      </c>
      <c r="AE20" s="15">
        <v>69155000</v>
      </c>
      <c r="AF20" s="18">
        <v>0</v>
      </c>
      <c r="AG20" s="15">
        <v>69155000</v>
      </c>
      <c r="AH20" s="20">
        <v>26787500</v>
      </c>
      <c r="AI20" s="16">
        <v>0.39</v>
      </c>
      <c r="AJ20" s="2" t="s">
        <v>51</v>
      </c>
      <c r="AK20" s="2" t="s">
        <v>418</v>
      </c>
      <c r="AL20" s="2" t="s">
        <v>64</v>
      </c>
      <c r="AM20" s="10">
        <v>830014072</v>
      </c>
      <c r="AN20" s="10">
        <v>2</v>
      </c>
      <c r="AO20" s="10" t="s">
        <v>378</v>
      </c>
      <c r="AP20" s="10">
        <v>3222191460</v>
      </c>
      <c r="AQ20" s="17" t="s">
        <v>52</v>
      </c>
      <c r="AR20" s="4" t="s">
        <v>27</v>
      </c>
    </row>
    <row r="21" spans="1:44" ht="54">
      <c r="A21" s="24">
        <v>1</v>
      </c>
      <c r="B21" s="24"/>
      <c r="C21" s="24"/>
      <c r="D21" s="10"/>
      <c r="E21" s="10"/>
      <c r="F21" s="10"/>
      <c r="G21" s="25"/>
      <c r="H21" s="25"/>
      <c r="I21" s="25">
        <v>1</v>
      </c>
      <c r="J21" s="25"/>
      <c r="K21" s="25"/>
      <c r="L21" s="25"/>
      <c r="M21" s="25"/>
      <c r="N21" s="4" t="s">
        <v>365</v>
      </c>
      <c r="O21" s="1" t="s">
        <v>28</v>
      </c>
      <c r="P21" s="9" t="s">
        <v>380</v>
      </c>
      <c r="Q21" s="26" t="s">
        <v>381</v>
      </c>
      <c r="R21" s="4" t="s">
        <v>382</v>
      </c>
      <c r="S21" s="4" t="s">
        <v>383</v>
      </c>
      <c r="T21" s="11" t="s">
        <v>384</v>
      </c>
      <c r="U21" s="12">
        <v>45062</v>
      </c>
      <c r="V21" s="12">
        <v>45092</v>
      </c>
      <c r="W21" s="12">
        <v>45275</v>
      </c>
      <c r="X21" s="13">
        <v>27762589</v>
      </c>
      <c r="Y21" s="14">
        <v>0</v>
      </c>
      <c r="Z21" s="14">
        <v>0</v>
      </c>
      <c r="AA21" s="14">
        <v>0</v>
      </c>
      <c r="AB21" s="14">
        <v>0</v>
      </c>
      <c r="AC21" s="15">
        <v>27762589</v>
      </c>
      <c r="AD21" s="14">
        <v>0</v>
      </c>
      <c r="AE21" s="15">
        <v>27762589</v>
      </c>
      <c r="AF21" s="18">
        <v>0</v>
      </c>
      <c r="AG21" s="15">
        <v>27762589</v>
      </c>
      <c r="AH21" s="20">
        <v>0</v>
      </c>
      <c r="AI21" s="16">
        <v>0</v>
      </c>
      <c r="AJ21" s="2" t="s">
        <v>60</v>
      </c>
      <c r="AK21" s="2" t="s">
        <v>418</v>
      </c>
      <c r="AL21" s="2" t="s">
        <v>385</v>
      </c>
      <c r="AM21" s="10">
        <v>860026442</v>
      </c>
      <c r="AN21" s="10">
        <v>5</v>
      </c>
      <c r="AO21" s="10" t="s">
        <v>324</v>
      </c>
      <c r="AP21" s="10">
        <v>3403001</v>
      </c>
      <c r="AQ21" s="17" t="s">
        <v>204</v>
      </c>
      <c r="AR21" s="4" t="s">
        <v>27</v>
      </c>
    </row>
    <row r="22" spans="1:44" ht="81">
      <c r="A22" s="24">
        <v>1</v>
      </c>
      <c r="B22" s="24"/>
      <c r="C22" s="24"/>
      <c r="D22" s="10"/>
      <c r="E22" s="10"/>
      <c r="F22" s="10"/>
      <c r="G22" s="25"/>
      <c r="H22" s="25"/>
      <c r="I22" s="25">
        <v>1</v>
      </c>
      <c r="J22" s="25"/>
      <c r="K22" s="25"/>
      <c r="L22" s="25"/>
      <c r="M22" s="25"/>
      <c r="N22" s="4" t="s">
        <v>297</v>
      </c>
      <c r="O22" s="1" t="s">
        <v>411</v>
      </c>
      <c r="P22" s="9" t="s">
        <v>298</v>
      </c>
      <c r="Q22" s="26" t="s">
        <v>299</v>
      </c>
      <c r="R22" s="4" t="s">
        <v>306</v>
      </c>
      <c r="S22" s="4" t="s">
        <v>304</v>
      </c>
      <c r="T22" s="5" t="s">
        <v>307</v>
      </c>
      <c r="U22" s="12">
        <v>45086</v>
      </c>
      <c r="V22" s="12">
        <v>45091</v>
      </c>
      <c r="W22" s="12">
        <v>45382</v>
      </c>
      <c r="X22" s="13">
        <v>34326000</v>
      </c>
      <c r="Y22" s="14">
        <v>0</v>
      </c>
      <c r="Z22" s="14">
        <v>0</v>
      </c>
      <c r="AA22" s="14">
        <v>0</v>
      </c>
      <c r="AB22" s="14">
        <v>0</v>
      </c>
      <c r="AC22" s="15">
        <v>34326000</v>
      </c>
      <c r="AD22" s="14">
        <v>0</v>
      </c>
      <c r="AE22" s="15">
        <v>34326000</v>
      </c>
      <c r="AF22" s="18">
        <v>0</v>
      </c>
      <c r="AG22" s="15">
        <v>34326000</v>
      </c>
      <c r="AH22" s="20">
        <v>55584000</v>
      </c>
      <c r="AI22" s="16">
        <v>0.69</v>
      </c>
      <c r="AJ22" s="2" t="s">
        <v>51</v>
      </c>
      <c r="AK22" s="2" t="s">
        <v>418</v>
      </c>
      <c r="AL22" s="2" t="s">
        <v>64</v>
      </c>
      <c r="AM22" s="10">
        <v>830014072</v>
      </c>
      <c r="AN22" s="10">
        <v>2</v>
      </c>
      <c r="AO22" s="10" t="s">
        <v>353</v>
      </c>
      <c r="AP22" s="10">
        <v>2445000</v>
      </c>
      <c r="AQ22" s="17" t="s">
        <v>52</v>
      </c>
      <c r="AR22" s="4" t="s">
        <v>27</v>
      </c>
    </row>
    <row r="23" spans="1:44" ht="81">
      <c r="A23" s="24">
        <v>1</v>
      </c>
      <c r="B23" s="24"/>
      <c r="C23" s="24"/>
      <c r="D23" s="10"/>
      <c r="E23" s="10"/>
      <c r="F23" s="10"/>
      <c r="G23" s="25"/>
      <c r="H23" s="25"/>
      <c r="I23" s="25">
        <v>1</v>
      </c>
      <c r="J23" s="25"/>
      <c r="K23" s="25"/>
      <c r="L23" s="25"/>
      <c r="M23" s="25"/>
      <c r="N23" s="4" t="s">
        <v>244</v>
      </c>
      <c r="O23" s="1" t="s">
        <v>411</v>
      </c>
      <c r="P23" s="9" t="s">
        <v>300</v>
      </c>
      <c r="Q23" s="26" t="s">
        <v>301</v>
      </c>
      <c r="R23" s="4" t="s">
        <v>308</v>
      </c>
      <c r="S23" s="4" t="s">
        <v>304</v>
      </c>
      <c r="T23" s="11" t="s">
        <v>309</v>
      </c>
      <c r="U23" s="12">
        <v>45086</v>
      </c>
      <c r="V23" s="12">
        <v>45091</v>
      </c>
      <c r="W23" s="12">
        <v>45337</v>
      </c>
      <c r="X23" s="13">
        <v>13080000</v>
      </c>
      <c r="Y23" s="14">
        <v>0</v>
      </c>
      <c r="Z23" s="14">
        <v>0</v>
      </c>
      <c r="AA23" s="14">
        <v>0</v>
      </c>
      <c r="AB23" s="14">
        <v>0</v>
      </c>
      <c r="AC23" s="15">
        <v>13080000</v>
      </c>
      <c r="AD23" s="14">
        <v>0</v>
      </c>
      <c r="AE23" s="15">
        <v>13080000</v>
      </c>
      <c r="AF23" s="18">
        <v>0</v>
      </c>
      <c r="AG23" s="15">
        <v>13080000</v>
      </c>
      <c r="AH23" s="20">
        <v>7260000</v>
      </c>
      <c r="AI23" s="16">
        <v>0.56000000000000005</v>
      </c>
      <c r="AJ23" s="2" t="s">
        <v>51</v>
      </c>
      <c r="AK23" s="2" t="s">
        <v>418</v>
      </c>
      <c r="AL23" s="2" t="s">
        <v>64</v>
      </c>
      <c r="AM23" s="10">
        <v>830014072</v>
      </c>
      <c r="AN23" s="10">
        <v>2</v>
      </c>
      <c r="AO23" s="10" t="s">
        <v>386</v>
      </c>
      <c r="AP23" s="10">
        <v>2445000</v>
      </c>
      <c r="AQ23" s="17" t="s">
        <v>52</v>
      </c>
      <c r="AR23" s="4" t="s">
        <v>27</v>
      </c>
    </row>
    <row r="24" spans="1:44" ht="40.5">
      <c r="A24" s="24"/>
      <c r="B24" s="24">
        <v>1</v>
      </c>
      <c r="C24" s="24"/>
      <c r="D24" s="10"/>
      <c r="E24" s="10"/>
      <c r="F24" s="10"/>
      <c r="G24" s="25"/>
      <c r="H24" s="25"/>
      <c r="I24" s="25">
        <v>1</v>
      </c>
      <c r="J24" s="25"/>
      <c r="K24" s="25"/>
      <c r="L24" s="25"/>
      <c r="M24" s="25"/>
      <c r="N24" s="4" t="s">
        <v>335</v>
      </c>
      <c r="O24" s="1" t="s">
        <v>411</v>
      </c>
      <c r="P24" s="9" t="s">
        <v>336</v>
      </c>
      <c r="Q24" s="26" t="s">
        <v>337</v>
      </c>
      <c r="R24" s="4" t="s">
        <v>388</v>
      </c>
      <c r="S24" s="4" t="s">
        <v>389</v>
      </c>
      <c r="T24" s="11" t="s">
        <v>390</v>
      </c>
      <c r="U24" s="12">
        <v>45103</v>
      </c>
      <c r="V24" s="12">
        <v>45118</v>
      </c>
      <c r="W24" s="12">
        <v>45443</v>
      </c>
      <c r="X24" s="13">
        <v>450000000</v>
      </c>
      <c r="Y24" s="14">
        <v>0</v>
      </c>
      <c r="Z24" s="14">
        <v>0</v>
      </c>
      <c r="AA24" s="14">
        <v>0</v>
      </c>
      <c r="AB24" s="14">
        <v>0</v>
      </c>
      <c r="AC24" s="15">
        <v>450000000</v>
      </c>
      <c r="AD24" s="14">
        <v>0</v>
      </c>
      <c r="AE24" s="15">
        <v>450000000</v>
      </c>
      <c r="AF24" s="18">
        <v>0</v>
      </c>
      <c r="AG24" s="15">
        <v>450000000</v>
      </c>
      <c r="AH24" s="20">
        <v>74779433</v>
      </c>
      <c r="AI24" s="16">
        <v>0.17</v>
      </c>
      <c r="AJ24" s="2" t="s">
        <v>391</v>
      </c>
      <c r="AK24" s="2" t="s">
        <v>418</v>
      </c>
      <c r="AL24" s="2" t="s">
        <v>392</v>
      </c>
      <c r="AM24" s="10">
        <v>860040094</v>
      </c>
      <c r="AN24" s="10">
        <v>3</v>
      </c>
      <c r="AO24" s="10" t="s">
        <v>393</v>
      </c>
      <c r="AP24" s="10">
        <v>3607000</v>
      </c>
      <c r="AQ24" s="17" t="s">
        <v>394</v>
      </c>
      <c r="AR24" s="4" t="s">
        <v>27</v>
      </c>
    </row>
    <row r="25" spans="1:44" ht="81">
      <c r="A25" s="24">
        <v>1</v>
      </c>
      <c r="B25" s="24"/>
      <c r="C25" s="24"/>
      <c r="D25" s="10"/>
      <c r="E25" s="10"/>
      <c r="F25" s="10"/>
      <c r="G25" s="25"/>
      <c r="H25" s="25"/>
      <c r="I25" s="25">
        <v>1</v>
      </c>
      <c r="J25" s="25"/>
      <c r="K25" s="25"/>
      <c r="L25" s="25"/>
      <c r="M25" s="25"/>
      <c r="N25" s="4" t="s">
        <v>247</v>
      </c>
      <c r="O25" s="1" t="s">
        <v>411</v>
      </c>
      <c r="P25" s="9" t="s">
        <v>302</v>
      </c>
      <c r="Q25" s="26" t="s">
        <v>303</v>
      </c>
      <c r="R25" s="4" t="s">
        <v>312</v>
      </c>
      <c r="S25" s="4" t="s">
        <v>304</v>
      </c>
      <c r="T25" s="11" t="s">
        <v>313</v>
      </c>
      <c r="U25" s="12">
        <v>45098</v>
      </c>
      <c r="V25" s="12">
        <v>45103</v>
      </c>
      <c r="W25" s="12">
        <v>45382</v>
      </c>
      <c r="X25" s="13">
        <v>51931000</v>
      </c>
      <c r="Y25" s="14">
        <v>0</v>
      </c>
      <c r="Z25" s="14">
        <v>0</v>
      </c>
      <c r="AA25" s="14">
        <v>0</v>
      </c>
      <c r="AB25" s="14">
        <v>0</v>
      </c>
      <c r="AC25" s="15">
        <v>51931000</v>
      </c>
      <c r="AD25" s="14">
        <v>0</v>
      </c>
      <c r="AE25" s="15">
        <v>51931000</v>
      </c>
      <c r="AF25" s="18">
        <v>0</v>
      </c>
      <c r="AG25" s="15">
        <v>51931000</v>
      </c>
      <c r="AH25" s="20">
        <v>9250000</v>
      </c>
      <c r="AI25" s="16">
        <v>0.18</v>
      </c>
      <c r="AJ25" s="2" t="s">
        <v>395</v>
      </c>
      <c r="AK25" s="2" t="s">
        <v>418</v>
      </c>
      <c r="AL25" s="2" t="s">
        <v>64</v>
      </c>
      <c r="AM25" s="10">
        <v>830014072</v>
      </c>
      <c r="AN25" s="10">
        <v>2</v>
      </c>
      <c r="AO25" s="10" t="s">
        <v>353</v>
      </c>
      <c r="AP25" s="10">
        <v>2445000</v>
      </c>
      <c r="AQ25" s="17" t="s">
        <v>52</v>
      </c>
      <c r="AR25" s="4" t="s">
        <v>27</v>
      </c>
    </row>
    <row r="26" spans="1:44" ht="54">
      <c r="A26" s="24"/>
      <c r="B26" s="24">
        <v>1</v>
      </c>
      <c r="C26" s="24"/>
      <c r="D26" s="10"/>
      <c r="E26" s="10"/>
      <c r="F26" s="10"/>
      <c r="G26" s="25"/>
      <c r="H26" s="25">
        <v>1</v>
      </c>
      <c r="I26" s="25"/>
      <c r="J26" s="25"/>
      <c r="K26" s="25"/>
      <c r="L26" s="25"/>
      <c r="M26" s="25"/>
      <c r="N26" s="4" t="s">
        <v>119</v>
      </c>
      <c r="O26" s="1" t="s">
        <v>31</v>
      </c>
      <c r="P26" s="9" t="s">
        <v>338</v>
      </c>
      <c r="Q26" s="26" t="s">
        <v>339</v>
      </c>
      <c r="R26" s="4" t="s">
        <v>396</v>
      </c>
      <c r="S26" s="4" t="s">
        <v>310</v>
      </c>
      <c r="T26" s="11" t="s">
        <v>397</v>
      </c>
      <c r="U26" s="12">
        <v>45106</v>
      </c>
      <c r="V26" s="12">
        <v>45114</v>
      </c>
      <c r="W26" s="12">
        <v>46234</v>
      </c>
      <c r="X26" s="13">
        <v>3456000000</v>
      </c>
      <c r="Y26" s="14">
        <v>480000000</v>
      </c>
      <c r="Z26" s="14">
        <v>1152000000</v>
      </c>
      <c r="AA26" s="14">
        <v>1152000000</v>
      </c>
      <c r="AB26" s="14">
        <v>672000000</v>
      </c>
      <c r="AC26" s="15">
        <f>+Y26+Z26+AA26+AB26</f>
        <v>3456000000</v>
      </c>
      <c r="AD26" s="14">
        <v>0</v>
      </c>
      <c r="AE26" s="15">
        <v>3456000000</v>
      </c>
      <c r="AF26" s="18">
        <v>0</v>
      </c>
      <c r="AG26" s="15">
        <v>3456000000</v>
      </c>
      <c r="AH26" s="20">
        <v>198400000</v>
      </c>
      <c r="AI26" s="16">
        <v>0.41</v>
      </c>
      <c r="AJ26" s="2" t="s">
        <v>398</v>
      </c>
      <c r="AK26" s="2" t="s">
        <v>418</v>
      </c>
      <c r="AL26" s="2" t="s">
        <v>319</v>
      </c>
      <c r="AM26" s="10">
        <v>860527377</v>
      </c>
      <c r="AN26" s="10">
        <v>4</v>
      </c>
      <c r="AO26" s="10" t="s">
        <v>387</v>
      </c>
      <c r="AP26" s="10">
        <v>3902029</v>
      </c>
      <c r="AQ26" s="17" t="s">
        <v>327</v>
      </c>
      <c r="AR26" s="4" t="s">
        <v>27</v>
      </c>
    </row>
    <row r="27" spans="1:44" ht="81">
      <c r="A27" s="24"/>
      <c r="B27" s="24">
        <v>1</v>
      </c>
      <c r="C27" s="24"/>
      <c r="D27" s="10"/>
      <c r="E27" s="10"/>
      <c r="F27" s="10"/>
      <c r="G27" s="25">
        <v>1</v>
      </c>
      <c r="H27" s="25"/>
      <c r="I27" s="25"/>
      <c r="J27" s="25"/>
      <c r="K27" s="25"/>
      <c r="L27" s="25"/>
      <c r="M27" s="25"/>
      <c r="N27" s="4" t="s">
        <v>271</v>
      </c>
      <c r="O27" s="1" t="s">
        <v>31</v>
      </c>
      <c r="P27" s="9" t="s">
        <v>340</v>
      </c>
      <c r="Q27" s="26" t="s">
        <v>341</v>
      </c>
      <c r="R27" s="4" t="s">
        <v>399</v>
      </c>
      <c r="S27" s="4" t="s">
        <v>316</v>
      </c>
      <c r="T27" s="11" t="s">
        <v>400</v>
      </c>
      <c r="U27" s="12">
        <v>45105</v>
      </c>
      <c r="V27" s="12">
        <v>45113</v>
      </c>
      <c r="W27" s="12">
        <v>46234</v>
      </c>
      <c r="X27" s="13">
        <v>550948352</v>
      </c>
      <c r="Y27" s="14">
        <v>0</v>
      </c>
      <c r="Z27" s="14">
        <v>0</v>
      </c>
      <c r="AA27" s="14">
        <v>0</v>
      </c>
      <c r="AB27" s="14">
        <v>0</v>
      </c>
      <c r="AC27" s="15">
        <v>550948352</v>
      </c>
      <c r="AD27" s="14">
        <v>0</v>
      </c>
      <c r="AE27" s="15">
        <v>550948352</v>
      </c>
      <c r="AF27" s="18">
        <v>0</v>
      </c>
      <c r="AG27" s="15">
        <v>550948352</v>
      </c>
      <c r="AH27" s="20">
        <v>0</v>
      </c>
      <c r="AI27" s="16">
        <v>0</v>
      </c>
      <c r="AJ27" s="2" t="s">
        <v>391</v>
      </c>
      <c r="AK27" s="2" t="s">
        <v>418</v>
      </c>
      <c r="AL27" s="2" t="s">
        <v>323</v>
      </c>
      <c r="AM27" s="10">
        <v>901725146</v>
      </c>
      <c r="AN27" s="10">
        <v>7</v>
      </c>
      <c r="AO27" s="10" t="s">
        <v>323</v>
      </c>
      <c r="AP27" s="10" t="s">
        <v>323</v>
      </c>
      <c r="AQ27" s="17" t="s">
        <v>332</v>
      </c>
      <c r="AR27" s="4" t="s">
        <v>27</v>
      </c>
    </row>
    <row r="28" spans="1:44" ht="40.5">
      <c r="A28" s="24"/>
      <c r="B28" s="24">
        <v>1</v>
      </c>
      <c r="C28" s="24"/>
      <c r="D28" s="10"/>
      <c r="E28" s="10"/>
      <c r="F28" s="10"/>
      <c r="G28" s="25"/>
      <c r="H28" s="25">
        <v>1</v>
      </c>
      <c r="I28" s="25"/>
      <c r="J28" s="25"/>
      <c r="K28" s="25"/>
      <c r="L28" s="25"/>
      <c r="M28" s="25"/>
      <c r="N28" s="4" t="s">
        <v>122</v>
      </c>
      <c r="O28" s="1" t="s">
        <v>28</v>
      </c>
      <c r="P28" s="9" t="s">
        <v>342</v>
      </c>
      <c r="Q28" s="26" t="s">
        <v>343</v>
      </c>
      <c r="R28" s="4" t="s">
        <v>401</v>
      </c>
      <c r="S28" s="4" t="s">
        <v>402</v>
      </c>
      <c r="T28" s="11" t="s">
        <v>403</v>
      </c>
      <c r="U28" s="12">
        <v>45117</v>
      </c>
      <c r="V28" s="12">
        <v>45120</v>
      </c>
      <c r="W28" s="12">
        <v>46234</v>
      </c>
      <c r="X28" s="13">
        <v>4585076369</v>
      </c>
      <c r="Y28" s="14">
        <v>648496800</v>
      </c>
      <c r="Z28" s="14">
        <v>1460507436</v>
      </c>
      <c r="AA28" s="14">
        <v>1534993315</v>
      </c>
      <c r="AB28" s="14">
        <v>941078818</v>
      </c>
      <c r="AC28" s="15">
        <f>+Y28+Z28+AA28+AB28</f>
        <v>4585076369</v>
      </c>
      <c r="AD28" s="14">
        <v>0</v>
      </c>
      <c r="AE28" s="15">
        <v>4585076369</v>
      </c>
      <c r="AF28" s="18">
        <v>0</v>
      </c>
      <c r="AG28" s="15">
        <v>4585076369</v>
      </c>
      <c r="AH28" s="20">
        <v>185284800</v>
      </c>
      <c r="AI28" s="16">
        <v>0.28999999999999998</v>
      </c>
      <c r="AJ28" s="2" t="s">
        <v>391</v>
      </c>
      <c r="AK28" s="2" t="s">
        <v>418</v>
      </c>
      <c r="AL28" s="2" t="s">
        <v>404</v>
      </c>
      <c r="AM28" s="10">
        <v>900281394</v>
      </c>
      <c r="AN28" s="10">
        <v>6</v>
      </c>
      <c r="AO28" s="10" t="s">
        <v>405</v>
      </c>
      <c r="AP28" s="10">
        <v>2444002</v>
      </c>
      <c r="AQ28" s="17" t="s">
        <v>406</v>
      </c>
      <c r="AR28" s="4" t="s">
        <v>27</v>
      </c>
    </row>
    <row r="29" spans="1:44" ht="54">
      <c r="A29" s="27"/>
      <c r="B29" s="27"/>
      <c r="C29" s="27">
        <v>1</v>
      </c>
      <c r="D29" s="27"/>
      <c r="E29" s="27"/>
      <c r="F29" s="27"/>
      <c r="G29" s="27">
        <v>1</v>
      </c>
      <c r="H29" s="27"/>
      <c r="I29" s="27"/>
      <c r="J29" s="27"/>
      <c r="K29" s="27"/>
      <c r="L29" s="27"/>
      <c r="M29" s="27"/>
      <c r="N29" s="4" t="s">
        <v>154</v>
      </c>
      <c r="O29" s="34" t="s">
        <v>446</v>
      </c>
      <c r="P29" s="33" t="s">
        <v>444</v>
      </c>
      <c r="Q29" s="32" t="s">
        <v>323</v>
      </c>
      <c r="R29" s="4" t="s">
        <v>426</v>
      </c>
      <c r="S29" s="22" t="s">
        <v>430</v>
      </c>
      <c r="T29" s="28" t="s">
        <v>431</v>
      </c>
      <c r="U29" s="12">
        <v>45205</v>
      </c>
      <c r="V29" s="12">
        <v>45211</v>
      </c>
      <c r="W29" s="12">
        <v>45565</v>
      </c>
      <c r="X29" s="13">
        <v>6877020</v>
      </c>
      <c r="Y29" s="14">
        <v>0</v>
      </c>
      <c r="Z29" s="14">
        <v>0</v>
      </c>
      <c r="AA29" s="14">
        <v>0</v>
      </c>
      <c r="AB29" s="14">
        <v>0</v>
      </c>
      <c r="AC29" s="15">
        <v>6877020</v>
      </c>
      <c r="AD29" s="14">
        <v>0</v>
      </c>
      <c r="AE29" s="15">
        <v>6877020</v>
      </c>
      <c r="AF29" s="18">
        <v>0</v>
      </c>
      <c r="AG29" s="15">
        <v>6877020</v>
      </c>
      <c r="AH29" s="20">
        <v>0</v>
      </c>
      <c r="AI29" s="16">
        <v>0</v>
      </c>
      <c r="AJ29" s="21" t="s">
        <v>436</v>
      </c>
      <c r="AK29" s="21" t="s">
        <v>418</v>
      </c>
      <c r="AL29" s="29" t="s">
        <v>437</v>
      </c>
      <c r="AM29" s="30">
        <v>860034313</v>
      </c>
      <c r="AN29" s="30">
        <v>7</v>
      </c>
      <c r="AO29" s="30" t="s">
        <v>323</v>
      </c>
      <c r="AP29" s="30">
        <v>3300000</v>
      </c>
      <c r="AQ29" s="31" t="s">
        <v>438</v>
      </c>
      <c r="AR29" s="22" t="s">
        <v>27</v>
      </c>
    </row>
    <row r="30" spans="1:44" ht="81">
      <c r="A30" s="27">
        <v>1</v>
      </c>
      <c r="B30" s="27"/>
      <c r="C30" s="27"/>
      <c r="D30" s="27"/>
      <c r="E30" s="27"/>
      <c r="F30" s="27"/>
      <c r="G30" s="27"/>
      <c r="H30" s="27">
        <v>1</v>
      </c>
      <c r="I30" s="27"/>
      <c r="J30" s="27"/>
      <c r="K30" s="27"/>
      <c r="L30" s="27"/>
      <c r="M30" s="27"/>
      <c r="N30" s="4" t="s">
        <v>151</v>
      </c>
      <c r="O30" s="34" t="s">
        <v>411</v>
      </c>
      <c r="P30" s="33" t="s">
        <v>445</v>
      </c>
      <c r="Q30" s="32" t="s">
        <v>443</v>
      </c>
      <c r="R30" s="4" t="s">
        <v>427</v>
      </c>
      <c r="S30" s="22" t="s">
        <v>417</v>
      </c>
      <c r="T30" s="28" t="s">
        <v>432</v>
      </c>
      <c r="U30" s="12">
        <v>45218</v>
      </c>
      <c r="V30" s="12">
        <v>45222</v>
      </c>
      <c r="W30" s="12">
        <v>46234</v>
      </c>
      <c r="X30" s="13">
        <v>97109475</v>
      </c>
      <c r="Y30" s="14">
        <v>859880</v>
      </c>
      <c r="Z30" s="14">
        <v>37458420</v>
      </c>
      <c r="AA30" s="14">
        <v>38582172</v>
      </c>
      <c r="AB30" s="14">
        <v>20209003</v>
      </c>
      <c r="AC30" s="15">
        <f>+Y30+Z30+AA30+AB30</f>
        <v>97109475</v>
      </c>
      <c r="AD30" s="14">
        <v>0</v>
      </c>
      <c r="AE30" s="15">
        <v>97109475</v>
      </c>
      <c r="AF30" s="18">
        <v>0</v>
      </c>
      <c r="AG30" s="15">
        <v>97109475</v>
      </c>
      <c r="AH30" s="20">
        <v>0</v>
      </c>
      <c r="AI30" s="16">
        <v>0</v>
      </c>
      <c r="AJ30" s="21" t="s">
        <v>100</v>
      </c>
      <c r="AK30" s="21" t="s">
        <v>418</v>
      </c>
      <c r="AL30" s="29" t="s">
        <v>241</v>
      </c>
      <c r="AM30" s="30">
        <v>830071701</v>
      </c>
      <c r="AN30" s="30">
        <v>1</v>
      </c>
      <c r="AO30" s="30" t="s">
        <v>425</v>
      </c>
      <c r="AP30" s="30" t="s">
        <v>439</v>
      </c>
      <c r="AQ30" s="31" t="s">
        <v>242</v>
      </c>
      <c r="AR30" s="22" t="s">
        <v>27</v>
      </c>
    </row>
    <row r="31" spans="1:44" ht="94.5">
      <c r="A31" s="27">
        <v>1</v>
      </c>
      <c r="B31" s="27"/>
      <c r="C31" s="27"/>
      <c r="D31" s="27"/>
      <c r="E31" s="27"/>
      <c r="F31" s="27"/>
      <c r="G31" s="27"/>
      <c r="H31" s="27">
        <v>1</v>
      </c>
      <c r="I31" s="27"/>
      <c r="J31" s="27"/>
      <c r="K31" s="27"/>
      <c r="L31" s="27"/>
      <c r="M31" s="27"/>
      <c r="N31" s="4" t="s">
        <v>151</v>
      </c>
      <c r="O31" s="34" t="s">
        <v>411</v>
      </c>
      <c r="P31" s="33" t="s">
        <v>445</v>
      </c>
      <c r="Q31" s="32" t="s">
        <v>443</v>
      </c>
      <c r="R31" s="4" t="s">
        <v>428</v>
      </c>
      <c r="S31" s="22" t="s">
        <v>409</v>
      </c>
      <c r="T31" s="28" t="s">
        <v>433</v>
      </c>
      <c r="U31" s="12">
        <v>45218</v>
      </c>
      <c r="V31" s="12">
        <v>45225</v>
      </c>
      <c r="W31" s="12">
        <v>46234</v>
      </c>
      <c r="X31" s="13">
        <v>201132010</v>
      </c>
      <c r="Y31" s="14">
        <v>6800000</v>
      </c>
      <c r="Z31" s="14">
        <v>75897600</v>
      </c>
      <c r="AA31" s="14">
        <v>78174528</v>
      </c>
      <c r="AB31" s="14">
        <v>40259882</v>
      </c>
      <c r="AC31" s="15">
        <f>+Y31+Z31+AA31+AB31</f>
        <v>201132010</v>
      </c>
      <c r="AD31" s="14">
        <v>0</v>
      </c>
      <c r="AE31" s="15">
        <v>201132010</v>
      </c>
      <c r="AF31" s="18">
        <v>0</v>
      </c>
      <c r="AG31" s="15">
        <v>201132010</v>
      </c>
      <c r="AH31" s="20">
        <v>0</v>
      </c>
      <c r="AI31" s="16">
        <v>0</v>
      </c>
      <c r="AJ31" s="21" t="s">
        <v>100</v>
      </c>
      <c r="AK31" s="21" t="s">
        <v>418</v>
      </c>
      <c r="AL31" s="29" t="s">
        <v>410</v>
      </c>
      <c r="AM31" s="30">
        <v>860500862</v>
      </c>
      <c r="AN31" s="30">
        <v>8</v>
      </c>
      <c r="AO31" s="30" t="s">
        <v>440</v>
      </c>
      <c r="AP31" s="30">
        <v>7455954</v>
      </c>
      <c r="AQ31" s="31" t="s">
        <v>441</v>
      </c>
      <c r="AR31" s="22" t="s">
        <v>27</v>
      </c>
    </row>
    <row r="32" spans="1:44" ht="81">
      <c r="A32" s="27">
        <v>1</v>
      </c>
      <c r="B32" s="27"/>
      <c r="C32" s="27"/>
      <c r="D32" s="27"/>
      <c r="E32" s="27"/>
      <c r="F32" s="27"/>
      <c r="G32" s="27"/>
      <c r="H32" s="27">
        <v>1</v>
      </c>
      <c r="I32" s="27"/>
      <c r="J32" s="27"/>
      <c r="K32" s="27"/>
      <c r="L32" s="27"/>
      <c r="M32" s="27"/>
      <c r="N32" s="4" t="s">
        <v>151</v>
      </c>
      <c r="O32" s="34" t="s">
        <v>411</v>
      </c>
      <c r="P32" s="33" t="s">
        <v>445</v>
      </c>
      <c r="Q32" s="32" t="s">
        <v>443</v>
      </c>
      <c r="R32" s="4" t="s">
        <v>429</v>
      </c>
      <c r="S32" s="22" t="s">
        <v>434</v>
      </c>
      <c r="T32" s="28" t="s">
        <v>435</v>
      </c>
      <c r="U32" s="12">
        <v>45217</v>
      </c>
      <c r="V32" s="12">
        <v>45222</v>
      </c>
      <c r="W32" s="12">
        <v>46234</v>
      </c>
      <c r="X32" s="13">
        <v>568998365</v>
      </c>
      <c r="Y32" s="14">
        <v>0</v>
      </c>
      <c r="Z32" s="14">
        <v>212284344</v>
      </c>
      <c r="AA32" s="14">
        <v>215918848</v>
      </c>
      <c r="AB32" s="14">
        <v>135267943</v>
      </c>
      <c r="AC32" s="15">
        <f>+Z32+AA32+AB32</f>
        <v>563471135</v>
      </c>
      <c r="AD32" s="14">
        <v>0</v>
      </c>
      <c r="AE32" s="15">
        <v>568998365</v>
      </c>
      <c r="AF32" s="18">
        <v>0</v>
      </c>
      <c r="AG32" s="15">
        <v>568998365</v>
      </c>
      <c r="AH32" s="20">
        <v>0</v>
      </c>
      <c r="AI32" s="16">
        <v>0</v>
      </c>
      <c r="AJ32" s="21" t="s">
        <v>100</v>
      </c>
      <c r="AK32" s="21" t="s">
        <v>418</v>
      </c>
      <c r="AL32" s="29" t="s">
        <v>63</v>
      </c>
      <c r="AM32" s="30">
        <v>830064712</v>
      </c>
      <c r="AN32" s="30">
        <v>1</v>
      </c>
      <c r="AO32" s="30" t="s">
        <v>442</v>
      </c>
      <c r="AP32" s="30">
        <v>6354327</v>
      </c>
      <c r="AQ32" s="31" t="s">
        <v>166</v>
      </c>
      <c r="AR32" s="22" t="s">
        <v>27</v>
      </c>
    </row>
    <row r="33" spans="1:44" ht="54">
      <c r="A33" s="24"/>
      <c r="B33" s="24">
        <v>1</v>
      </c>
      <c r="C33" s="24"/>
      <c r="D33" s="10"/>
      <c r="E33" s="10"/>
      <c r="F33" s="25"/>
      <c r="G33" s="25"/>
      <c r="H33" s="25">
        <v>1</v>
      </c>
      <c r="I33" s="25"/>
      <c r="J33" s="25"/>
      <c r="K33" s="25"/>
      <c r="L33" s="25"/>
      <c r="M33" s="25"/>
      <c r="N33" s="4" t="s">
        <v>125</v>
      </c>
      <c r="O33" s="34" t="s">
        <v>411</v>
      </c>
      <c r="P33" s="33" t="s">
        <v>476</v>
      </c>
      <c r="Q33" s="32" t="s">
        <v>477</v>
      </c>
      <c r="R33" s="4" t="s">
        <v>447</v>
      </c>
      <c r="S33" s="22" t="s">
        <v>409</v>
      </c>
      <c r="T33" s="28" t="s">
        <v>464</v>
      </c>
      <c r="U33" s="12">
        <v>45238</v>
      </c>
      <c r="V33" s="12">
        <v>46234</v>
      </c>
      <c r="W33" s="12">
        <v>46234</v>
      </c>
      <c r="X33" s="40">
        <v>700080364</v>
      </c>
      <c r="Y33" s="41">
        <v>16677601</v>
      </c>
      <c r="Z33" s="41">
        <v>265258673</v>
      </c>
      <c r="AA33" s="41">
        <v>273216433</v>
      </c>
      <c r="AB33" s="41">
        <v>144927657</v>
      </c>
      <c r="AC33" s="42">
        <f>+Y33+Z33+AA33+AB33</f>
        <v>700080364</v>
      </c>
      <c r="AD33" s="14">
        <v>0</v>
      </c>
      <c r="AE33" s="42">
        <f t="shared" ref="AE33:AE45" si="0">AC33+AD33</f>
        <v>700080364</v>
      </c>
      <c r="AF33" s="43">
        <v>0</v>
      </c>
      <c r="AG33" s="42">
        <f t="shared" ref="AG33:AG45" si="1">AE33-AF33</f>
        <v>700080364</v>
      </c>
      <c r="AH33" s="20">
        <v>0</v>
      </c>
      <c r="AI33" s="16">
        <v>0</v>
      </c>
      <c r="AJ33" s="2" t="s">
        <v>100</v>
      </c>
      <c r="AK33" s="21" t="s">
        <v>418</v>
      </c>
      <c r="AL33" s="29" t="s">
        <v>410</v>
      </c>
      <c r="AM33" s="30">
        <v>860500862</v>
      </c>
      <c r="AN33" s="30">
        <v>8</v>
      </c>
      <c r="AO33" s="30" t="s">
        <v>440</v>
      </c>
      <c r="AP33" s="30">
        <v>7455954</v>
      </c>
      <c r="AQ33" s="31" t="s">
        <v>441</v>
      </c>
      <c r="AR33" s="22" t="s">
        <v>27</v>
      </c>
    </row>
    <row r="34" spans="1:44" ht="54">
      <c r="A34" s="24"/>
      <c r="B34" s="24">
        <v>1</v>
      </c>
      <c r="C34" s="24"/>
      <c r="D34" s="10"/>
      <c r="E34" s="10"/>
      <c r="F34" s="25"/>
      <c r="G34" s="25"/>
      <c r="H34" s="25">
        <v>1</v>
      </c>
      <c r="I34" s="25"/>
      <c r="J34" s="25"/>
      <c r="K34" s="25"/>
      <c r="L34" s="25"/>
      <c r="M34" s="25"/>
      <c r="N34" s="4" t="s">
        <v>125</v>
      </c>
      <c r="O34" s="34" t="s">
        <v>411</v>
      </c>
      <c r="P34" s="33" t="s">
        <v>476</v>
      </c>
      <c r="Q34" s="32" t="s">
        <v>477</v>
      </c>
      <c r="R34" s="4" t="s">
        <v>448</v>
      </c>
      <c r="S34" s="22" t="s">
        <v>220</v>
      </c>
      <c r="T34" s="28" t="s">
        <v>465</v>
      </c>
      <c r="U34" s="12">
        <v>45240</v>
      </c>
      <c r="V34" s="12">
        <v>46234</v>
      </c>
      <c r="W34" s="12">
        <v>46234</v>
      </c>
      <c r="X34" s="40">
        <v>636119155</v>
      </c>
      <c r="Y34" s="41">
        <v>17456593</v>
      </c>
      <c r="Z34" s="41">
        <v>240130153</v>
      </c>
      <c r="AA34" s="41">
        <v>247334058</v>
      </c>
      <c r="AB34" s="41">
        <v>131198351</v>
      </c>
      <c r="AC34" s="42">
        <f t="shared" ref="AC34:AC44" si="2">Y34+Z34+AA34+AB34</f>
        <v>636119155</v>
      </c>
      <c r="AD34" s="14">
        <v>0</v>
      </c>
      <c r="AE34" s="42">
        <f t="shared" si="0"/>
        <v>636119155</v>
      </c>
      <c r="AF34" s="43">
        <v>0</v>
      </c>
      <c r="AG34" s="42">
        <f t="shared" si="1"/>
        <v>636119155</v>
      </c>
      <c r="AH34" s="20">
        <v>0</v>
      </c>
      <c r="AI34" s="16">
        <v>0</v>
      </c>
      <c r="AJ34" s="2" t="s">
        <v>100</v>
      </c>
      <c r="AK34" s="21" t="s">
        <v>418</v>
      </c>
      <c r="AL34" s="29" t="s">
        <v>221</v>
      </c>
      <c r="AM34" s="30">
        <v>900222640</v>
      </c>
      <c r="AN34" s="30">
        <v>1</v>
      </c>
      <c r="AO34" s="30" t="s">
        <v>485</v>
      </c>
      <c r="AP34" s="30">
        <v>6269608</v>
      </c>
      <c r="AQ34" s="31" t="s">
        <v>222</v>
      </c>
      <c r="AR34" s="22" t="s">
        <v>27</v>
      </c>
    </row>
    <row r="35" spans="1:44" ht="54">
      <c r="A35" s="24"/>
      <c r="B35" s="24">
        <v>1</v>
      </c>
      <c r="C35" s="24"/>
      <c r="D35" s="10"/>
      <c r="E35" s="10"/>
      <c r="F35" s="25"/>
      <c r="G35" s="25"/>
      <c r="H35" s="25">
        <v>1</v>
      </c>
      <c r="I35" s="25"/>
      <c r="J35" s="25"/>
      <c r="K35" s="25"/>
      <c r="L35" s="25"/>
      <c r="M35" s="25"/>
      <c r="N35" s="4" t="s">
        <v>125</v>
      </c>
      <c r="O35" s="34" t="s">
        <v>411</v>
      </c>
      <c r="P35" s="33" t="s">
        <v>476</v>
      </c>
      <c r="Q35" s="32" t="s">
        <v>477</v>
      </c>
      <c r="R35" s="4" t="s">
        <v>449</v>
      </c>
      <c r="S35" s="22" t="s">
        <v>215</v>
      </c>
      <c r="T35" s="28" t="s">
        <v>466</v>
      </c>
      <c r="U35" s="12">
        <v>45244</v>
      </c>
      <c r="V35" s="12">
        <v>46234</v>
      </c>
      <c r="W35" s="12">
        <v>46234</v>
      </c>
      <c r="X35" s="40">
        <v>1102643363</v>
      </c>
      <c r="Y35" s="41">
        <v>30931641</v>
      </c>
      <c r="Z35" s="41">
        <v>415978460</v>
      </c>
      <c r="AA35" s="41">
        <v>428457814</v>
      </c>
      <c r="AB35" s="41">
        <v>227275448</v>
      </c>
      <c r="AC35" s="42">
        <f t="shared" si="2"/>
        <v>1102643363</v>
      </c>
      <c r="AD35" s="14">
        <v>0</v>
      </c>
      <c r="AE35" s="42">
        <f t="shared" si="0"/>
        <v>1102643363</v>
      </c>
      <c r="AF35" s="43">
        <v>0</v>
      </c>
      <c r="AG35" s="42">
        <f t="shared" si="1"/>
        <v>1102643363</v>
      </c>
      <c r="AH35" s="20">
        <v>0</v>
      </c>
      <c r="AI35" s="16">
        <v>0</v>
      </c>
      <c r="AJ35" s="2" t="s">
        <v>100</v>
      </c>
      <c r="AK35" s="21" t="s">
        <v>418</v>
      </c>
      <c r="AL35" s="29" t="s">
        <v>69</v>
      </c>
      <c r="AM35" s="30">
        <v>830025281</v>
      </c>
      <c r="AN35" s="30">
        <v>2</v>
      </c>
      <c r="AO35" s="30" t="s">
        <v>486</v>
      </c>
      <c r="AP35" s="30">
        <v>7447979</v>
      </c>
      <c r="AQ35" s="31" t="s">
        <v>216</v>
      </c>
      <c r="AR35" s="22" t="s">
        <v>27</v>
      </c>
    </row>
    <row r="36" spans="1:44" ht="108">
      <c r="A36" s="24"/>
      <c r="B36" s="24">
        <v>1</v>
      </c>
      <c r="C36" s="24"/>
      <c r="D36" s="10"/>
      <c r="E36" s="10"/>
      <c r="F36" s="25"/>
      <c r="G36" s="25"/>
      <c r="H36" s="25">
        <v>1</v>
      </c>
      <c r="I36" s="25"/>
      <c r="J36" s="25"/>
      <c r="K36" s="25"/>
      <c r="L36" s="25"/>
      <c r="M36" s="25"/>
      <c r="N36" s="4" t="s">
        <v>125</v>
      </c>
      <c r="O36" s="34" t="s">
        <v>411</v>
      </c>
      <c r="P36" s="33" t="s">
        <v>476</v>
      </c>
      <c r="Q36" s="32" t="s">
        <v>477</v>
      </c>
      <c r="R36" s="4" t="s">
        <v>450</v>
      </c>
      <c r="S36" s="22" t="s">
        <v>276</v>
      </c>
      <c r="T36" s="28" t="s">
        <v>467</v>
      </c>
      <c r="U36" s="12">
        <v>45247</v>
      </c>
      <c r="V36" s="12">
        <v>46234</v>
      </c>
      <c r="W36" s="12">
        <v>46234</v>
      </c>
      <c r="X36" s="40">
        <v>372834311</v>
      </c>
      <c r="Y36" s="41">
        <v>4884493</v>
      </c>
      <c r="Z36" s="41">
        <v>142817509</v>
      </c>
      <c r="AA36" s="41">
        <v>147102034</v>
      </c>
      <c r="AB36" s="41">
        <v>78030275</v>
      </c>
      <c r="AC36" s="42">
        <f t="shared" si="2"/>
        <v>372834311</v>
      </c>
      <c r="AD36" s="14">
        <v>0</v>
      </c>
      <c r="AE36" s="42">
        <f t="shared" si="0"/>
        <v>372834311</v>
      </c>
      <c r="AF36" s="43">
        <v>0</v>
      </c>
      <c r="AG36" s="42">
        <f t="shared" si="1"/>
        <v>372834311</v>
      </c>
      <c r="AH36" s="20">
        <v>0</v>
      </c>
      <c r="AI36" s="16">
        <v>0</v>
      </c>
      <c r="AJ36" s="2" t="s">
        <v>100</v>
      </c>
      <c r="AK36" s="21" t="s">
        <v>418</v>
      </c>
      <c r="AL36" s="29" t="s">
        <v>290</v>
      </c>
      <c r="AM36" s="30">
        <v>830056202</v>
      </c>
      <c r="AN36" s="30">
        <v>3</v>
      </c>
      <c r="AO36" s="30" t="s">
        <v>291</v>
      </c>
      <c r="AP36" s="30">
        <v>8985202</v>
      </c>
      <c r="AQ36" s="31" t="s">
        <v>292</v>
      </c>
      <c r="AR36" s="22" t="s">
        <v>293</v>
      </c>
    </row>
    <row r="37" spans="1:44" ht="108">
      <c r="A37" s="24"/>
      <c r="B37" s="24">
        <v>1</v>
      </c>
      <c r="C37" s="24"/>
      <c r="D37" s="10"/>
      <c r="E37" s="10"/>
      <c r="F37" s="25"/>
      <c r="G37" s="25"/>
      <c r="H37" s="25">
        <v>1</v>
      </c>
      <c r="I37" s="25"/>
      <c r="J37" s="25"/>
      <c r="K37" s="25"/>
      <c r="L37" s="25"/>
      <c r="M37" s="25"/>
      <c r="N37" s="4" t="s">
        <v>125</v>
      </c>
      <c r="O37" s="34" t="s">
        <v>411</v>
      </c>
      <c r="P37" s="33" t="s">
        <v>476</v>
      </c>
      <c r="Q37" s="32" t="s">
        <v>477</v>
      </c>
      <c r="R37" s="4" t="s">
        <v>451</v>
      </c>
      <c r="S37" s="22" t="s">
        <v>110</v>
      </c>
      <c r="T37" s="28" t="s">
        <v>468</v>
      </c>
      <c r="U37" s="12">
        <v>45246</v>
      </c>
      <c r="V37" s="12">
        <v>46234</v>
      </c>
      <c r="W37" s="12">
        <v>46234</v>
      </c>
      <c r="X37" s="40">
        <v>4218788450</v>
      </c>
      <c r="Y37" s="41">
        <v>111277575</v>
      </c>
      <c r="Z37" s="41">
        <v>1588683629</v>
      </c>
      <c r="AA37" s="41">
        <v>1636743319</v>
      </c>
      <c r="AB37" s="41">
        <v>882083927</v>
      </c>
      <c r="AC37" s="42">
        <f t="shared" si="2"/>
        <v>4218788450</v>
      </c>
      <c r="AD37" s="14">
        <v>0</v>
      </c>
      <c r="AE37" s="42">
        <f t="shared" si="0"/>
        <v>4218788450</v>
      </c>
      <c r="AF37" s="43">
        <v>0</v>
      </c>
      <c r="AG37" s="42">
        <f t="shared" si="1"/>
        <v>4218788450</v>
      </c>
      <c r="AH37" s="20">
        <v>0</v>
      </c>
      <c r="AI37" s="16">
        <v>0</v>
      </c>
      <c r="AJ37" s="2" t="s">
        <v>100</v>
      </c>
      <c r="AK37" s="21" t="s">
        <v>418</v>
      </c>
      <c r="AL37" s="29" t="s">
        <v>68</v>
      </c>
      <c r="AM37" s="30">
        <v>800005736</v>
      </c>
      <c r="AN37" s="30">
        <v>7</v>
      </c>
      <c r="AO37" s="30" t="s">
        <v>487</v>
      </c>
      <c r="AP37" s="30">
        <v>3484310</v>
      </c>
      <c r="AQ37" s="31" t="s">
        <v>488</v>
      </c>
      <c r="AR37" s="22" t="s">
        <v>27</v>
      </c>
    </row>
    <row r="38" spans="1:44" ht="54">
      <c r="A38" s="24"/>
      <c r="B38" s="24">
        <v>1</v>
      </c>
      <c r="C38" s="24"/>
      <c r="D38" s="10"/>
      <c r="E38" s="10"/>
      <c r="F38" s="25"/>
      <c r="G38" s="25"/>
      <c r="H38" s="25">
        <v>1</v>
      </c>
      <c r="I38" s="25"/>
      <c r="J38" s="25"/>
      <c r="K38" s="25"/>
      <c r="L38" s="25"/>
      <c r="M38" s="25"/>
      <c r="N38" s="4" t="s">
        <v>125</v>
      </c>
      <c r="O38" s="34" t="s">
        <v>411</v>
      </c>
      <c r="P38" s="33" t="s">
        <v>476</v>
      </c>
      <c r="Q38" s="32" t="s">
        <v>477</v>
      </c>
      <c r="R38" s="4" t="s">
        <v>452</v>
      </c>
      <c r="S38" s="4" t="s">
        <v>460</v>
      </c>
      <c r="T38" s="28" t="s">
        <v>469</v>
      </c>
      <c r="U38" s="12">
        <v>45250</v>
      </c>
      <c r="V38" s="12">
        <v>46234</v>
      </c>
      <c r="W38" s="12">
        <v>46234</v>
      </c>
      <c r="X38" s="40">
        <v>124005972</v>
      </c>
      <c r="Y38" s="41">
        <v>21508570</v>
      </c>
      <c r="Z38" s="41">
        <v>39783750</v>
      </c>
      <c r="AA38" s="41">
        <v>40977263</v>
      </c>
      <c r="AB38" s="41">
        <v>21736389</v>
      </c>
      <c r="AC38" s="42">
        <f t="shared" si="2"/>
        <v>124005972</v>
      </c>
      <c r="AD38" s="14">
        <v>0</v>
      </c>
      <c r="AE38" s="42">
        <f t="shared" si="0"/>
        <v>124005972</v>
      </c>
      <c r="AF38" s="43">
        <v>0</v>
      </c>
      <c r="AG38" s="42">
        <f t="shared" si="1"/>
        <v>124005972</v>
      </c>
      <c r="AH38" s="20">
        <v>0</v>
      </c>
      <c r="AI38" s="16">
        <v>0</v>
      </c>
      <c r="AJ38" s="2" t="s">
        <v>100</v>
      </c>
      <c r="AK38" s="21" t="s">
        <v>418</v>
      </c>
      <c r="AL38" s="29" t="s">
        <v>483</v>
      </c>
      <c r="AM38" s="30">
        <v>900863463</v>
      </c>
      <c r="AN38" s="30">
        <v>4</v>
      </c>
      <c r="AO38" s="30" t="s">
        <v>489</v>
      </c>
      <c r="AP38" s="30">
        <v>7645037</v>
      </c>
      <c r="AQ38" s="31" t="s">
        <v>490</v>
      </c>
      <c r="AR38" s="22" t="s">
        <v>27</v>
      </c>
    </row>
    <row r="39" spans="1:44" ht="81">
      <c r="A39" s="24">
        <v>1</v>
      </c>
      <c r="B39" s="24"/>
      <c r="C39" s="24"/>
      <c r="D39" s="10"/>
      <c r="E39" s="10"/>
      <c r="F39" s="25"/>
      <c r="G39" s="25"/>
      <c r="H39" s="25">
        <v>1</v>
      </c>
      <c r="I39" s="25"/>
      <c r="J39" s="25"/>
      <c r="K39" s="25"/>
      <c r="L39" s="25"/>
      <c r="M39" s="25"/>
      <c r="N39" s="4" t="s">
        <v>125</v>
      </c>
      <c r="O39" s="34" t="s">
        <v>411</v>
      </c>
      <c r="P39" s="33" t="s">
        <v>476</v>
      </c>
      <c r="Q39" s="32" t="s">
        <v>477</v>
      </c>
      <c r="R39" s="4" t="s">
        <v>453</v>
      </c>
      <c r="S39" s="22" t="s">
        <v>461</v>
      </c>
      <c r="T39" s="28" t="s">
        <v>470</v>
      </c>
      <c r="U39" s="12">
        <v>45247</v>
      </c>
      <c r="V39" s="12">
        <v>46234</v>
      </c>
      <c r="W39" s="12">
        <v>46234</v>
      </c>
      <c r="X39" s="40">
        <v>4283457504</v>
      </c>
      <c r="Y39" s="41">
        <v>100560493</v>
      </c>
      <c r="Z39" s="41">
        <v>1623827251</v>
      </c>
      <c r="AA39" s="41">
        <v>1671869822</v>
      </c>
      <c r="AB39" s="41">
        <v>887199941</v>
      </c>
      <c r="AC39" s="42">
        <f t="shared" si="2"/>
        <v>4283457507</v>
      </c>
      <c r="AD39" s="14">
        <v>0</v>
      </c>
      <c r="AE39" s="42">
        <f t="shared" si="0"/>
        <v>4283457507</v>
      </c>
      <c r="AF39" s="43">
        <v>0</v>
      </c>
      <c r="AG39" s="42">
        <f t="shared" si="1"/>
        <v>4283457507</v>
      </c>
      <c r="AH39" s="20">
        <v>0</v>
      </c>
      <c r="AI39" s="16">
        <v>0</v>
      </c>
      <c r="AJ39" s="2" t="s">
        <v>100</v>
      </c>
      <c r="AK39" s="21" t="s">
        <v>418</v>
      </c>
      <c r="AL39" s="29" t="s">
        <v>111</v>
      </c>
      <c r="AM39" s="30">
        <v>830071701</v>
      </c>
      <c r="AN39" s="30">
        <v>1</v>
      </c>
      <c r="AO39" s="30" t="s">
        <v>491</v>
      </c>
      <c r="AP39" s="30" t="s">
        <v>492</v>
      </c>
      <c r="AQ39" s="31" t="s">
        <v>49</v>
      </c>
      <c r="AR39" s="22" t="s">
        <v>27</v>
      </c>
    </row>
    <row r="40" spans="1:44" ht="94.5">
      <c r="A40" s="24">
        <v>1</v>
      </c>
      <c r="B40" s="24"/>
      <c r="C40" s="24"/>
      <c r="D40" s="10"/>
      <c r="E40" s="10"/>
      <c r="F40" s="25"/>
      <c r="G40" s="25"/>
      <c r="H40" s="25">
        <v>1</v>
      </c>
      <c r="I40" s="25"/>
      <c r="J40" s="25"/>
      <c r="K40" s="25"/>
      <c r="L40" s="25"/>
      <c r="M40" s="25"/>
      <c r="N40" s="4" t="s">
        <v>125</v>
      </c>
      <c r="O40" s="34" t="s">
        <v>411</v>
      </c>
      <c r="P40" s="33" t="s">
        <v>476</v>
      </c>
      <c r="Q40" s="32" t="s">
        <v>477</v>
      </c>
      <c r="R40" s="4" t="s">
        <v>454</v>
      </c>
      <c r="S40" s="22" t="s">
        <v>462</v>
      </c>
      <c r="T40" s="28" t="s">
        <v>471</v>
      </c>
      <c r="U40" s="12">
        <v>45253</v>
      </c>
      <c r="V40" s="12">
        <v>46234</v>
      </c>
      <c r="W40" s="12">
        <v>46234</v>
      </c>
      <c r="X40" s="40">
        <v>930186310</v>
      </c>
      <c r="Y40" s="41">
        <v>26973345</v>
      </c>
      <c r="Z40" s="41">
        <v>350576681</v>
      </c>
      <c r="AA40" s="41">
        <v>361093982</v>
      </c>
      <c r="AB40" s="41">
        <v>191542302</v>
      </c>
      <c r="AC40" s="42">
        <f t="shared" si="2"/>
        <v>930186310</v>
      </c>
      <c r="AD40" s="14">
        <v>0</v>
      </c>
      <c r="AE40" s="42">
        <f t="shared" si="0"/>
        <v>930186310</v>
      </c>
      <c r="AF40" s="43">
        <v>0</v>
      </c>
      <c r="AG40" s="42">
        <f t="shared" si="1"/>
        <v>930186310</v>
      </c>
      <c r="AH40" s="20">
        <v>0</v>
      </c>
      <c r="AI40" s="16">
        <v>0</v>
      </c>
      <c r="AJ40" s="2" t="s">
        <v>100</v>
      </c>
      <c r="AK40" s="21" t="s">
        <v>418</v>
      </c>
      <c r="AL40" s="29" t="s">
        <v>105</v>
      </c>
      <c r="AM40" s="30">
        <v>860020309</v>
      </c>
      <c r="AN40" s="30">
        <v>6</v>
      </c>
      <c r="AO40" s="30" t="s">
        <v>493</v>
      </c>
      <c r="AP40" s="30">
        <v>7566060</v>
      </c>
      <c r="AQ40" s="31" t="s">
        <v>45</v>
      </c>
      <c r="AR40" s="22" t="s">
        <v>293</v>
      </c>
    </row>
    <row r="41" spans="1:44" ht="54">
      <c r="A41" s="24"/>
      <c r="B41" s="24">
        <v>1</v>
      </c>
      <c r="C41" s="24"/>
      <c r="D41" s="10"/>
      <c r="E41" s="10"/>
      <c r="F41" s="25"/>
      <c r="G41" s="25"/>
      <c r="H41" s="25">
        <v>1</v>
      </c>
      <c r="I41" s="25"/>
      <c r="J41" s="25"/>
      <c r="K41" s="25"/>
      <c r="L41" s="25"/>
      <c r="M41" s="25"/>
      <c r="N41" s="4" t="s">
        <v>125</v>
      </c>
      <c r="O41" s="34" t="s">
        <v>411</v>
      </c>
      <c r="P41" s="33" t="s">
        <v>476</v>
      </c>
      <c r="Q41" s="32" t="s">
        <v>477</v>
      </c>
      <c r="R41" s="4" t="s">
        <v>455</v>
      </c>
      <c r="S41" s="22" t="s">
        <v>217</v>
      </c>
      <c r="T41" s="28" t="s">
        <v>472</v>
      </c>
      <c r="U41" s="12">
        <v>45252</v>
      </c>
      <c r="V41" s="12">
        <v>46234</v>
      </c>
      <c r="W41" s="12">
        <v>46234</v>
      </c>
      <c r="X41" s="40">
        <v>346429404</v>
      </c>
      <c r="Y41" s="41">
        <v>7299668</v>
      </c>
      <c r="Z41" s="41">
        <v>131631168</v>
      </c>
      <c r="AA41" s="41">
        <v>135580103</v>
      </c>
      <c r="AB41" s="41">
        <v>71918465</v>
      </c>
      <c r="AC41" s="42">
        <f t="shared" si="2"/>
        <v>346429404</v>
      </c>
      <c r="AD41" s="14">
        <v>0</v>
      </c>
      <c r="AE41" s="42">
        <f t="shared" si="0"/>
        <v>346429404</v>
      </c>
      <c r="AF41" s="43">
        <v>0</v>
      </c>
      <c r="AG41" s="42">
        <f t="shared" si="1"/>
        <v>346429404</v>
      </c>
      <c r="AH41" s="20">
        <v>0</v>
      </c>
      <c r="AI41" s="16">
        <v>0</v>
      </c>
      <c r="AJ41" s="2" t="s">
        <v>100</v>
      </c>
      <c r="AK41" s="21" t="s">
        <v>418</v>
      </c>
      <c r="AL41" s="29" t="s">
        <v>218</v>
      </c>
      <c r="AM41" s="30">
        <v>830024737</v>
      </c>
      <c r="AN41" s="30">
        <v>4</v>
      </c>
      <c r="AO41" s="30" t="s">
        <v>494</v>
      </c>
      <c r="AP41" s="30">
        <v>8054082</v>
      </c>
      <c r="AQ41" s="31" t="s">
        <v>219</v>
      </c>
      <c r="AR41" s="22" t="s">
        <v>27</v>
      </c>
    </row>
    <row r="42" spans="1:44" ht="54">
      <c r="A42" s="24">
        <v>1</v>
      </c>
      <c r="B42" s="24"/>
      <c r="C42" s="24"/>
      <c r="D42" s="10"/>
      <c r="E42" s="10"/>
      <c r="F42" s="25"/>
      <c r="G42" s="25"/>
      <c r="H42" s="25">
        <v>1</v>
      </c>
      <c r="I42" s="25"/>
      <c r="J42" s="25"/>
      <c r="K42" s="25"/>
      <c r="L42" s="25"/>
      <c r="M42" s="25"/>
      <c r="N42" s="4" t="s">
        <v>191</v>
      </c>
      <c r="O42" s="34" t="s">
        <v>411</v>
      </c>
      <c r="P42" s="33" t="s">
        <v>478</v>
      </c>
      <c r="Q42" s="32" t="s">
        <v>479</v>
      </c>
      <c r="R42" s="4" t="s">
        <v>456</v>
      </c>
      <c r="S42" s="22" t="s">
        <v>415</v>
      </c>
      <c r="T42" s="28" t="s">
        <v>473</v>
      </c>
      <c r="U42" s="12">
        <v>45254</v>
      </c>
      <c r="V42" s="12">
        <v>46234</v>
      </c>
      <c r="W42" s="12">
        <v>46234</v>
      </c>
      <c r="X42" s="40">
        <v>2134750000</v>
      </c>
      <c r="Y42" s="41">
        <v>62750000</v>
      </c>
      <c r="Z42" s="41">
        <v>725000000</v>
      </c>
      <c r="AA42" s="41">
        <v>834000000</v>
      </c>
      <c r="AB42" s="41">
        <v>513000000</v>
      </c>
      <c r="AC42" s="42">
        <f t="shared" si="2"/>
        <v>2134750000</v>
      </c>
      <c r="AD42" s="14">
        <v>0</v>
      </c>
      <c r="AE42" s="42">
        <f t="shared" si="0"/>
        <v>2134750000</v>
      </c>
      <c r="AF42" s="43">
        <v>0</v>
      </c>
      <c r="AG42" s="42">
        <f t="shared" si="1"/>
        <v>2134750000</v>
      </c>
      <c r="AH42" s="20">
        <v>0</v>
      </c>
      <c r="AI42" s="16">
        <v>0</v>
      </c>
      <c r="AJ42" s="2" t="s">
        <v>123</v>
      </c>
      <c r="AK42" s="21" t="s">
        <v>418</v>
      </c>
      <c r="AL42" s="29" t="s">
        <v>317</v>
      </c>
      <c r="AM42" s="30">
        <v>860019041</v>
      </c>
      <c r="AN42" s="30">
        <v>6</v>
      </c>
      <c r="AO42" s="30" t="s">
        <v>495</v>
      </c>
      <c r="AP42" s="30">
        <v>6544666</v>
      </c>
      <c r="AQ42" s="31" t="s">
        <v>325</v>
      </c>
      <c r="AR42" s="22" t="s">
        <v>27</v>
      </c>
    </row>
    <row r="43" spans="1:44" ht="54">
      <c r="A43" s="24">
        <v>1</v>
      </c>
      <c r="B43" s="24"/>
      <c r="C43" s="24"/>
      <c r="D43" s="10"/>
      <c r="E43" s="10"/>
      <c r="F43" s="25"/>
      <c r="G43" s="25"/>
      <c r="H43" s="25">
        <v>1</v>
      </c>
      <c r="I43" s="25"/>
      <c r="J43" s="25"/>
      <c r="K43" s="25"/>
      <c r="L43" s="25"/>
      <c r="M43" s="25"/>
      <c r="N43" s="4" t="s">
        <v>191</v>
      </c>
      <c r="O43" s="34" t="s">
        <v>411</v>
      </c>
      <c r="P43" s="33" t="s">
        <v>478</v>
      </c>
      <c r="Q43" s="32" t="s">
        <v>479</v>
      </c>
      <c r="R43" s="4" t="s">
        <v>457</v>
      </c>
      <c r="S43" s="22" t="s">
        <v>415</v>
      </c>
      <c r="T43" s="28" t="s">
        <v>473</v>
      </c>
      <c r="U43" s="12">
        <v>45252</v>
      </c>
      <c r="V43" s="12">
        <v>46234</v>
      </c>
      <c r="W43" s="12">
        <v>46234</v>
      </c>
      <c r="X43" s="40">
        <v>367500000</v>
      </c>
      <c r="Y43" s="41">
        <v>15000000</v>
      </c>
      <c r="Z43" s="41">
        <v>126000000</v>
      </c>
      <c r="AA43" s="41">
        <v>140500000</v>
      </c>
      <c r="AB43" s="41">
        <v>86000000</v>
      </c>
      <c r="AC43" s="42">
        <f t="shared" si="2"/>
        <v>367500000</v>
      </c>
      <c r="AD43" s="14">
        <v>0</v>
      </c>
      <c r="AE43" s="42">
        <f t="shared" si="0"/>
        <v>367500000</v>
      </c>
      <c r="AF43" s="43">
        <v>0</v>
      </c>
      <c r="AG43" s="42">
        <f t="shared" si="1"/>
        <v>367500000</v>
      </c>
      <c r="AH43" s="20">
        <v>0</v>
      </c>
      <c r="AI43" s="16">
        <v>0</v>
      </c>
      <c r="AJ43" s="2" t="s">
        <v>123</v>
      </c>
      <c r="AK43" s="21" t="s">
        <v>418</v>
      </c>
      <c r="AL43" s="29" t="s">
        <v>420</v>
      </c>
      <c r="AM43" s="30">
        <v>830011469</v>
      </c>
      <c r="AN43" s="30">
        <v>9</v>
      </c>
      <c r="AO43" s="30" t="s">
        <v>496</v>
      </c>
      <c r="AP43" s="30">
        <v>61062630</v>
      </c>
      <c r="AQ43" s="31" t="s">
        <v>422</v>
      </c>
      <c r="AR43" s="22" t="s">
        <v>27</v>
      </c>
    </row>
    <row r="44" spans="1:44" ht="54">
      <c r="A44" s="24">
        <v>1</v>
      </c>
      <c r="B44" s="24"/>
      <c r="C44" s="24"/>
      <c r="D44" s="10"/>
      <c r="E44" s="10"/>
      <c r="F44" s="25"/>
      <c r="G44" s="25"/>
      <c r="H44" s="25">
        <v>1</v>
      </c>
      <c r="I44" s="25"/>
      <c r="J44" s="25"/>
      <c r="K44" s="25"/>
      <c r="L44" s="25"/>
      <c r="M44" s="25"/>
      <c r="N44" s="4" t="s">
        <v>191</v>
      </c>
      <c r="O44" s="34" t="s">
        <v>411</v>
      </c>
      <c r="P44" s="33" t="s">
        <v>478</v>
      </c>
      <c r="Q44" s="32" t="s">
        <v>479</v>
      </c>
      <c r="R44" s="4" t="s">
        <v>458</v>
      </c>
      <c r="S44" s="22" t="s">
        <v>255</v>
      </c>
      <c r="T44" s="28" t="s">
        <v>474</v>
      </c>
      <c r="U44" s="12">
        <v>45252</v>
      </c>
      <c r="V44" s="12">
        <v>46234</v>
      </c>
      <c r="W44" s="12">
        <v>46234</v>
      </c>
      <c r="X44" s="40">
        <v>457000000</v>
      </c>
      <c r="Y44" s="41">
        <v>17000000</v>
      </c>
      <c r="Z44" s="41">
        <v>155000000</v>
      </c>
      <c r="AA44" s="41">
        <v>180000000</v>
      </c>
      <c r="AB44" s="41">
        <v>105000000</v>
      </c>
      <c r="AC44" s="42">
        <f t="shared" si="2"/>
        <v>457000000</v>
      </c>
      <c r="AD44" s="14">
        <v>0</v>
      </c>
      <c r="AE44" s="42">
        <f t="shared" si="0"/>
        <v>457000000</v>
      </c>
      <c r="AF44" s="43">
        <v>0</v>
      </c>
      <c r="AG44" s="42">
        <f t="shared" si="1"/>
        <v>457000000</v>
      </c>
      <c r="AH44" s="20">
        <v>0</v>
      </c>
      <c r="AI44" s="16">
        <v>0</v>
      </c>
      <c r="AJ44" s="2" t="s">
        <v>123</v>
      </c>
      <c r="AK44" s="21" t="s">
        <v>418</v>
      </c>
      <c r="AL44" s="29" t="s">
        <v>256</v>
      </c>
      <c r="AM44" s="30">
        <v>830103910</v>
      </c>
      <c r="AN44" s="30">
        <v>1</v>
      </c>
      <c r="AO44" s="30" t="s">
        <v>497</v>
      </c>
      <c r="AP44" s="30">
        <v>7454020</v>
      </c>
      <c r="AQ44" s="31" t="s">
        <v>257</v>
      </c>
      <c r="AR44" s="22" t="s">
        <v>27</v>
      </c>
    </row>
    <row r="45" spans="1:44" ht="54">
      <c r="A45" s="24"/>
      <c r="B45" s="24"/>
      <c r="C45" s="24">
        <v>1</v>
      </c>
      <c r="D45" s="10"/>
      <c r="E45" s="10"/>
      <c r="F45" s="25"/>
      <c r="G45" s="25"/>
      <c r="H45" s="25"/>
      <c r="I45" s="25">
        <v>1</v>
      </c>
      <c r="J45" s="25"/>
      <c r="K45" s="25"/>
      <c r="L45" s="25"/>
      <c r="M45" s="25"/>
      <c r="N45" s="4" t="s">
        <v>480</v>
      </c>
      <c r="O45" s="34" t="s">
        <v>58</v>
      </c>
      <c r="P45" s="33" t="s">
        <v>481</v>
      </c>
      <c r="Q45" s="32" t="s">
        <v>482</v>
      </c>
      <c r="R45" s="4" t="s">
        <v>459</v>
      </c>
      <c r="S45" s="22" t="s">
        <v>463</v>
      </c>
      <c r="T45" s="28" t="s">
        <v>475</v>
      </c>
      <c r="U45" s="12">
        <v>45252</v>
      </c>
      <c r="V45" s="12">
        <v>45280</v>
      </c>
      <c r="W45" s="12">
        <v>45351</v>
      </c>
      <c r="X45" s="40">
        <v>375530500</v>
      </c>
      <c r="Y45" s="41">
        <v>0</v>
      </c>
      <c r="Z45" s="41">
        <v>0</v>
      </c>
      <c r="AA45" s="41">
        <v>0</v>
      </c>
      <c r="AB45" s="41">
        <v>0</v>
      </c>
      <c r="AC45" s="42">
        <f t="shared" ref="AC45" si="3">X45+Y45+Z45+AA45+AB45</f>
        <v>375530500</v>
      </c>
      <c r="AD45" s="14">
        <v>0</v>
      </c>
      <c r="AE45" s="42">
        <f t="shared" si="0"/>
        <v>375530500</v>
      </c>
      <c r="AF45" s="43">
        <v>0</v>
      </c>
      <c r="AG45" s="42">
        <f t="shared" si="1"/>
        <v>375530500</v>
      </c>
      <c r="AH45" s="20">
        <v>0</v>
      </c>
      <c r="AI45" s="16">
        <v>0</v>
      </c>
      <c r="AJ45" s="2" t="s">
        <v>131</v>
      </c>
      <c r="AK45" s="21" t="s">
        <v>418</v>
      </c>
      <c r="AL45" s="29" t="s">
        <v>484</v>
      </c>
      <c r="AM45" s="30">
        <v>830053126</v>
      </c>
      <c r="AN45" s="30">
        <v>8</v>
      </c>
      <c r="AO45" s="30" t="s">
        <v>498</v>
      </c>
      <c r="AP45" s="30">
        <v>6179995</v>
      </c>
      <c r="AQ45" s="31" t="s">
        <v>499</v>
      </c>
      <c r="AR45" s="22" t="s">
        <v>27</v>
      </c>
    </row>
    <row r="46" spans="1:44" ht="67.5">
      <c r="A46" s="24">
        <v>1</v>
      </c>
      <c r="B46" s="24"/>
      <c r="C46" s="24"/>
      <c r="D46" s="10"/>
      <c r="E46" s="10"/>
      <c r="F46" s="25"/>
      <c r="G46" s="44"/>
      <c r="H46" s="44">
        <v>1</v>
      </c>
      <c r="I46" s="44"/>
      <c r="J46" s="44"/>
      <c r="K46" s="44"/>
      <c r="L46" s="44"/>
      <c r="M46" s="44"/>
      <c r="N46" s="4" t="s">
        <v>138</v>
      </c>
      <c r="O46" s="34" t="s">
        <v>411</v>
      </c>
      <c r="P46" s="33" t="s">
        <v>737</v>
      </c>
      <c r="Q46" s="32" t="s">
        <v>738</v>
      </c>
      <c r="R46" s="4" t="s">
        <v>500</v>
      </c>
      <c r="S46" s="22" t="s">
        <v>501</v>
      </c>
      <c r="T46" s="28" t="s">
        <v>502</v>
      </c>
      <c r="U46" s="45">
        <v>45278</v>
      </c>
      <c r="V46" s="45">
        <v>45282</v>
      </c>
      <c r="W46" s="45">
        <v>46234</v>
      </c>
      <c r="X46" s="40">
        <v>6620627</v>
      </c>
      <c r="Y46" s="41">
        <v>142584</v>
      </c>
      <c r="Z46" s="41">
        <v>2445598</v>
      </c>
      <c r="AA46" s="41">
        <v>2518966</v>
      </c>
      <c r="AB46" s="41">
        <v>1513479</v>
      </c>
      <c r="AC46" s="42">
        <f>Y46+Z46+AA46+AB46</f>
        <v>6620627</v>
      </c>
      <c r="AD46" s="14">
        <v>0</v>
      </c>
      <c r="AE46" s="42">
        <f t="shared" ref="AE46:AE105" si="4">+X46</f>
        <v>6620627</v>
      </c>
      <c r="AF46" s="43">
        <v>0</v>
      </c>
      <c r="AG46" s="42">
        <v>6620627</v>
      </c>
      <c r="AH46" s="20">
        <v>2</v>
      </c>
      <c r="AI46" s="16">
        <v>0.2</v>
      </c>
      <c r="AJ46" s="2" t="s">
        <v>639</v>
      </c>
      <c r="AK46" s="21" t="s">
        <v>418</v>
      </c>
      <c r="AL46" s="29" t="s">
        <v>652</v>
      </c>
      <c r="AM46" s="30">
        <v>805019723</v>
      </c>
      <c r="AN46" s="30">
        <v>0</v>
      </c>
      <c r="AO46" s="30" t="s">
        <v>653</v>
      </c>
      <c r="AP46" s="30">
        <v>6510200</v>
      </c>
      <c r="AQ46" s="31" t="s">
        <v>654</v>
      </c>
      <c r="AR46" s="22" t="s">
        <v>655</v>
      </c>
    </row>
    <row r="47" spans="1:44" ht="67.5">
      <c r="A47" s="24">
        <v>1</v>
      </c>
      <c r="B47" s="24"/>
      <c r="C47" s="24"/>
      <c r="D47" s="10"/>
      <c r="E47" s="10"/>
      <c r="F47" s="25"/>
      <c r="G47" s="44"/>
      <c r="H47" s="44">
        <v>1</v>
      </c>
      <c r="I47" s="44"/>
      <c r="J47" s="44"/>
      <c r="K47" s="44"/>
      <c r="L47" s="44"/>
      <c r="M47" s="44"/>
      <c r="N47" s="4" t="s">
        <v>138</v>
      </c>
      <c r="O47" s="34" t="s">
        <v>411</v>
      </c>
      <c r="P47" s="33" t="s">
        <v>737</v>
      </c>
      <c r="Q47" s="32" t="s">
        <v>738</v>
      </c>
      <c r="R47" s="4" t="s">
        <v>503</v>
      </c>
      <c r="S47" s="22" t="s">
        <v>275</v>
      </c>
      <c r="T47" s="28" t="s">
        <v>504</v>
      </c>
      <c r="U47" s="45" t="s">
        <v>505</v>
      </c>
      <c r="V47" s="45">
        <v>45280</v>
      </c>
      <c r="W47" s="45">
        <v>46234</v>
      </c>
      <c r="X47" s="40">
        <v>55991996</v>
      </c>
      <c r="Y47" s="41">
        <v>1322203</v>
      </c>
      <c r="Z47" s="41">
        <v>19186612</v>
      </c>
      <c r="AA47" s="41">
        <v>21448444</v>
      </c>
      <c r="AB47" s="41">
        <v>14034736</v>
      </c>
      <c r="AC47" s="42">
        <f t="shared" ref="AC47:AC61" si="5">Y47+Z47+AA47+AB47</f>
        <v>55991995</v>
      </c>
      <c r="AD47" s="14">
        <v>0</v>
      </c>
      <c r="AE47" s="42">
        <f t="shared" si="4"/>
        <v>55991996</v>
      </c>
      <c r="AF47" s="43">
        <v>0</v>
      </c>
      <c r="AG47" s="42">
        <v>55991995</v>
      </c>
      <c r="AH47" s="20">
        <v>3</v>
      </c>
      <c r="AI47" s="16">
        <v>0.3</v>
      </c>
      <c r="AJ47" s="2" t="s">
        <v>639</v>
      </c>
      <c r="AK47" s="21" t="s">
        <v>418</v>
      </c>
      <c r="AL47" s="29" t="s">
        <v>284</v>
      </c>
      <c r="AM47" s="30">
        <v>900539662</v>
      </c>
      <c r="AN47" s="30">
        <v>5</v>
      </c>
      <c r="AO47" s="30" t="s">
        <v>656</v>
      </c>
      <c r="AP47" s="30">
        <v>4059181</v>
      </c>
      <c r="AQ47" s="31" t="s">
        <v>285</v>
      </c>
      <c r="AR47" s="22" t="s">
        <v>27</v>
      </c>
    </row>
    <row r="48" spans="1:44" ht="67.5">
      <c r="A48" s="24">
        <v>1</v>
      </c>
      <c r="B48" s="24"/>
      <c r="C48" s="24"/>
      <c r="D48" s="10"/>
      <c r="E48" s="10"/>
      <c r="F48" s="25"/>
      <c r="G48" s="44"/>
      <c r="H48" s="44">
        <v>1</v>
      </c>
      <c r="I48" s="44"/>
      <c r="J48" s="44"/>
      <c r="K48" s="44"/>
      <c r="L48" s="44"/>
      <c r="M48" s="44"/>
      <c r="N48" s="4" t="s">
        <v>138</v>
      </c>
      <c r="O48" s="34" t="s">
        <v>411</v>
      </c>
      <c r="P48" s="33" t="s">
        <v>737</v>
      </c>
      <c r="Q48" s="32" t="s">
        <v>738</v>
      </c>
      <c r="R48" s="4" t="s">
        <v>506</v>
      </c>
      <c r="S48" s="22" t="s">
        <v>507</v>
      </c>
      <c r="T48" s="28" t="s">
        <v>508</v>
      </c>
      <c r="U48" s="45">
        <v>45272</v>
      </c>
      <c r="V48" s="45">
        <v>45279</v>
      </c>
      <c r="W48" s="45">
        <v>46234</v>
      </c>
      <c r="X48" s="40">
        <v>209044517</v>
      </c>
      <c r="Y48" s="41">
        <v>4540542</v>
      </c>
      <c r="Z48" s="41">
        <v>76091904</v>
      </c>
      <c r="AA48" s="41">
        <v>80215765</v>
      </c>
      <c r="AB48" s="41">
        <v>48196306</v>
      </c>
      <c r="AC48" s="42">
        <f t="shared" si="5"/>
        <v>209044517</v>
      </c>
      <c r="AD48" s="14">
        <v>0</v>
      </c>
      <c r="AE48" s="42">
        <f t="shared" si="4"/>
        <v>209044517</v>
      </c>
      <c r="AF48" s="43">
        <v>0</v>
      </c>
      <c r="AG48" s="42">
        <v>209044517</v>
      </c>
      <c r="AH48" s="20">
        <v>4</v>
      </c>
      <c r="AI48" s="16">
        <v>0.4</v>
      </c>
      <c r="AJ48" s="2" t="s">
        <v>639</v>
      </c>
      <c r="AK48" s="21" t="s">
        <v>418</v>
      </c>
      <c r="AL48" s="29" t="s">
        <v>320</v>
      </c>
      <c r="AM48" s="30">
        <v>800077635</v>
      </c>
      <c r="AN48" s="30">
        <v>1</v>
      </c>
      <c r="AO48" s="30" t="s">
        <v>657</v>
      </c>
      <c r="AP48" s="30">
        <v>4277200</v>
      </c>
      <c r="AQ48" s="31" t="s">
        <v>328</v>
      </c>
      <c r="AR48" s="22" t="s">
        <v>27</v>
      </c>
    </row>
    <row r="49" spans="1:44" ht="67.5">
      <c r="A49" s="24">
        <v>1</v>
      </c>
      <c r="B49" s="24"/>
      <c r="C49" s="24"/>
      <c r="D49" s="10"/>
      <c r="E49" s="10"/>
      <c r="F49" s="25"/>
      <c r="G49" s="44"/>
      <c r="H49" s="44">
        <v>1</v>
      </c>
      <c r="I49" s="44"/>
      <c r="J49" s="44"/>
      <c r="K49" s="44"/>
      <c r="L49" s="44"/>
      <c r="M49" s="44"/>
      <c r="N49" s="4" t="s">
        <v>138</v>
      </c>
      <c r="O49" s="34" t="s">
        <v>411</v>
      </c>
      <c r="P49" s="33" t="s">
        <v>737</v>
      </c>
      <c r="Q49" s="32" t="s">
        <v>738</v>
      </c>
      <c r="R49" s="4" t="s">
        <v>509</v>
      </c>
      <c r="S49" s="22" t="s">
        <v>510</v>
      </c>
      <c r="T49" s="28" t="s">
        <v>511</v>
      </c>
      <c r="U49" s="45">
        <v>45271</v>
      </c>
      <c r="V49" s="45">
        <v>45279</v>
      </c>
      <c r="W49" s="45">
        <v>46234</v>
      </c>
      <c r="X49" s="40">
        <v>2399933098</v>
      </c>
      <c r="Y49" s="41">
        <v>51685694</v>
      </c>
      <c r="Z49" s="41">
        <v>886513022</v>
      </c>
      <c r="AA49" s="41">
        <v>913108411</v>
      </c>
      <c r="AB49" s="41">
        <v>548625971</v>
      </c>
      <c r="AC49" s="42">
        <f t="shared" si="5"/>
        <v>2399933098</v>
      </c>
      <c r="AD49" s="14">
        <v>0</v>
      </c>
      <c r="AE49" s="42">
        <f t="shared" si="4"/>
        <v>2399933098</v>
      </c>
      <c r="AF49" s="43">
        <v>0</v>
      </c>
      <c r="AG49" s="42">
        <v>2399933098</v>
      </c>
      <c r="AH49" s="20">
        <v>5</v>
      </c>
      <c r="AI49" s="16">
        <v>0.5</v>
      </c>
      <c r="AJ49" s="2" t="s">
        <v>639</v>
      </c>
      <c r="AK49" s="21" t="s">
        <v>418</v>
      </c>
      <c r="AL49" s="29" t="s">
        <v>116</v>
      </c>
      <c r="AM49" s="30">
        <v>860047163</v>
      </c>
      <c r="AN49" s="30">
        <v>5</v>
      </c>
      <c r="AO49" s="30" t="s">
        <v>658</v>
      </c>
      <c r="AP49" s="30">
        <v>3102238540</v>
      </c>
      <c r="AQ49" s="31" t="s">
        <v>117</v>
      </c>
      <c r="AR49" s="22" t="s">
        <v>27</v>
      </c>
    </row>
    <row r="50" spans="1:44" ht="67.5">
      <c r="A50" s="24">
        <v>1</v>
      </c>
      <c r="B50" s="24"/>
      <c r="C50" s="24"/>
      <c r="D50" s="10"/>
      <c r="E50" s="10"/>
      <c r="F50" s="25"/>
      <c r="G50" s="44"/>
      <c r="H50" s="44">
        <v>1</v>
      </c>
      <c r="I50" s="44"/>
      <c r="J50" s="44"/>
      <c r="K50" s="44"/>
      <c r="L50" s="44"/>
      <c r="M50" s="44"/>
      <c r="N50" s="4" t="s">
        <v>138</v>
      </c>
      <c r="O50" s="34" t="s">
        <v>411</v>
      </c>
      <c r="P50" s="33" t="s">
        <v>737</v>
      </c>
      <c r="Q50" s="32" t="s">
        <v>738</v>
      </c>
      <c r="R50" s="4" t="s">
        <v>512</v>
      </c>
      <c r="S50" s="22" t="s">
        <v>513</v>
      </c>
      <c r="T50" s="28" t="s">
        <v>514</v>
      </c>
      <c r="U50" s="45">
        <v>45271</v>
      </c>
      <c r="V50" s="45">
        <v>45280</v>
      </c>
      <c r="W50" s="45">
        <v>46234</v>
      </c>
      <c r="X50" s="40">
        <v>85399784</v>
      </c>
      <c r="Y50" s="41">
        <v>1839196</v>
      </c>
      <c r="Z50" s="41">
        <v>31545888</v>
      </c>
      <c r="AA50" s="41">
        <v>32492265</v>
      </c>
      <c r="AB50" s="41">
        <v>19522436</v>
      </c>
      <c r="AC50" s="42">
        <f t="shared" si="5"/>
        <v>85399785</v>
      </c>
      <c r="AD50" s="14">
        <v>0</v>
      </c>
      <c r="AE50" s="42">
        <f t="shared" si="4"/>
        <v>85399784</v>
      </c>
      <c r="AF50" s="43">
        <v>0</v>
      </c>
      <c r="AG50" s="42">
        <v>85399785</v>
      </c>
      <c r="AH50" s="20">
        <v>6</v>
      </c>
      <c r="AI50" s="16">
        <v>0.6</v>
      </c>
      <c r="AJ50" s="2" t="s">
        <v>639</v>
      </c>
      <c r="AK50" s="21" t="s">
        <v>418</v>
      </c>
      <c r="AL50" s="29" t="s">
        <v>659</v>
      </c>
      <c r="AM50" s="30">
        <v>830126596</v>
      </c>
      <c r="AN50" s="30">
        <v>0</v>
      </c>
      <c r="AO50" s="30" t="s">
        <v>660</v>
      </c>
      <c r="AP50" s="30">
        <v>6780040</v>
      </c>
      <c r="AQ50" s="31" t="s">
        <v>661</v>
      </c>
      <c r="AR50" s="22" t="s">
        <v>27</v>
      </c>
    </row>
    <row r="51" spans="1:44" ht="67.5">
      <c r="A51" s="24">
        <v>1</v>
      </c>
      <c r="B51" s="24"/>
      <c r="C51" s="24"/>
      <c r="D51" s="10"/>
      <c r="E51" s="10"/>
      <c r="F51" s="25"/>
      <c r="G51" s="44"/>
      <c r="H51" s="44">
        <v>1</v>
      </c>
      <c r="I51" s="44"/>
      <c r="J51" s="44"/>
      <c r="K51" s="44"/>
      <c r="L51" s="44"/>
      <c r="M51" s="44"/>
      <c r="N51" s="4" t="s">
        <v>138</v>
      </c>
      <c r="O51" s="34" t="s">
        <v>411</v>
      </c>
      <c r="P51" s="33" t="s">
        <v>737</v>
      </c>
      <c r="Q51" s="32" t="s">
        <v>738</v>
      </c>
      <c r="R51" s="4" t="s">
        <v>515</v>
      </c>
      <c r="S51" s="22" t="s">
        <v>109</v>
      </c>
      <c r="T51" s="28" t="s">
        <v>516</v>
      </c>
      <c r="U51" s="45">
        <v>45272</v>
      </c>
      <c r="V51" s="45">
        <v>45279</v>
      </c>
      <c r="W51" s="45">
        <v>46234</v>
      </c>
      <c r="X51" s="40">
        <v>225514173</v>
      </c>
      <c r="Y51" s="41">
        <v>4856742</v>
      </c>
      <c r="Z51" s="41">
        <v>83302844</v>
      </c>
      <c r="AA51" s="41">
        <v>85801929</v>
      </c>
      <c r="AB51" s="41">
        <v>51552658</v>
      </c>
      <c r="AC51" s="42">
        <f t="shared" si="5"/>
        <v>225514173</v>
      </c>
      <c r="AD51" s="14">
        <v>0</v>
      </c>
      <c r="AE51" s="42">
        <f t="shared" si="4"/>
        <v>225514173</v>
      </c>
      <c r="AF51" s="43">
        <v>0</v>
      </c>
      <c r="AG51" s="42">
        <v>225514173</v>
      </c>
      <c r="AH51" s="20">
        <v>7</v>
      </c>
      <c r="AI51" s="16">
        <v>0.7</v>
      </c>
      <c r="AJ51" s="2" t="s">
        <v>639</v>
      </c>
      <c r="AK51" s="21" t="s">
        <v>418</v>
      </c>
      <c r="AL51" s="29" t="s">
        <v>46</v>
      </c>
      <c r="AM51" s="30">
        <v>811019499</v>
      </c>
      <c r="AN51" s="30">
        <v>7</v>
      </c>
      <c r="AO51" s="30" t="s">
        <v>323</v>
      </c>
      <c r="AP51" s="30">
        <v>2684904</v>
      </c>
      <c r="AQ51" s="31" t="s">
        <v>104</v>
      </c>
      <c r="AR51" s="22" t="s">
        <v>27</v>
      </c>
    </row>
    <row r="52" spans="1:44" ht="67.5">
      <c r="A52" s="24">
        <v>1</v>
      </c>
      <c r="B52" s="24"/>
      <c r="C52" s="24"/>
      <c r="D52" s="10"/>
      <c r="E52" s="10"/>
      <c r="F52" s="25"/>
      <c r="G52" s="44"/>
      <c r="H52" s="44"/>
      <c r="I52" s="44">
        <v>1</v>
      </c>
      <c r="J52" s="44"/>
      <c r="K52" s="44"/>
      <c r="L52" s="44"/>
      <c r="M52" s="44"/>
      <c r="N52" s="4" t="s">
        <v>138</v>
      </c>
      <c r="O52" s="34" t="s">
        <v>411</v>
      </c>
      <c r="P52" s="33" t="s">
        <v>737</v>
      </c>
      <c r="Q52" s="32" t="s">
        <v>738</v>
      </c>
      <c r="R52" s="4" t="s">
        <v>517</v>
      </c>
      <c r="S52" s="22" t="s">
        <v>518</v>
      </c>
      <c r="T52" s="28" t="s">
        <v>519</v>
      </c>
      <c r="U52" s="45">
        <v>45267</v>
      </c>
      <c r="V52" s="45">
        <v>45274</v>
      </c>
      <c r="W52" s="45">
        <v>46234</v>
      </c>
      <c r="X52" s="40">
        <v>2171233670</v>
      </c>
      <c r="Y52" s="41">
        <v>46947055</v>
      </c>
      <c r="Z52" s="41">
        <v>796566724</v>
      </c>
      <c r="AA52" s="41">
        <v>829392957</v>
      </c>
      <c r="AB52" s="41">
        <v>498326935</v>
      </c>
      <c r="AC52" s="42">
        <f t="shared" si="5"/>
        <v>2171233671</v>
      </c>
      <c r="AD52" s="14">
        <v>0</v>
      </c>
      <c r="AE52" s="42">
        <f t="shared" si="4"/>
        <v>2171233670</v>
      </c>
      <c r="AF52" s="43">
        <v>0</v>
      </c>
      <c r="AG52" s="42">
        <v>2171233671</v>
      </c>
      <c r="AH52" s="20">
        <v>8</v>
      </c>
      <c r="AI52" s="16">
        <v>0.8</v>
      </c>
      <c r="AJ52" s="2" t="s">
        <v>639</v>
      </c>
      <c r="AK52" s="21" t="s">
        <v>418</v>
      </c>
      <c r="AL52" s="29" t="s">
        <v>662</v>
      </c>
      <c r="AM52" s="30">
        <v>890300292</v>
      </c>
      <c r="AN52" s="30">
        <v>0</v>
      </c>
      <c r="AO52" s="30" t="s">
        <v>663</v>
      </c>
      <c r="AP52" s="30">
        <v>5893000</v>
      </c>
      <c r="AQ52" s="31" t="s">
        <v>664</v>
      </c>
      <c r="AR52" s="22" t="s">
        <v>27</v>
      </c>
    </row>
    <row r="53" spans="1:44" ht="67.5">
      <c r="A53" s="24">
        <v>1</v>
      </c>
      <c r="B53" s="24"/>
      <c r="C53" s="24"/>
      <c r="D53" s="10"/>
      <c r="E53" s="10"/>
      <c r="F53" s="25"/>
      <c r="G53" s="44"/>
      <c r="H53" s="44">
        <v>1</v>
      </c>
      <c r="I53" s="44"/>
      <c r="J53" s="44"/>
      <c r="K53" s="44"/>
      <c r="L53" s="44"/>
      <c r="M53" s="44"/>
      <c r="N53" s="4" t="s">
        <v>138</v>
      </c>
      <c r="O53" s="34" t="s">
        <v>411</v>
      </c>
      <c r="P53" s="33" t="s">
        <v>737</v>
      </c>
      <c r="Q53" s="32" t="s">
        <v>738</v>
      </c>
      <c r="R53" s="4" t="s">
        <v>520</v>
      </c>
      <c r="S53" s="22" t="s">
        <v>521</v>
      </c>
      <c r="T53" s="28" t="s">
        <v>522</v>
      </c>
      <c r="U53" s="45">
        <v>45272</v>
      </c>
      <c r="V53" s="45">
        <v>45280</v>
      </c>
      <c r="W53" s="45">
        <v>46234</v>
      </c>
      <c r="X53" s="40">
        <v>382923576</v>
      </c>
      <c r="Y53" s="41">
        <v>8270681</v>
      </c>
      <c r="Z53" s="41">
        <v>140747973</v>
      </c>
      <c r="AA53" s="41">
        <v>146114475</v>
      </c>
      <c r="AB53" s="41">
        <v>87790447</v>
      </c>
      <c r="AC53" s="42">
        <f t="shared" si="5"/>
        <v>382923576</v>
      </c>
      <c r="AD53" s="14">
        <v>0</v>
      </c>
      <c r="AE53" s="42">
        <f t="shared" si="4"/>
        <v>382923576</v>
      </c>
      <c r="AF53" s="43">
        <v>0</v>
      </c>
      <c r="AG53" s="42">
        <v>382923576</v>
      </c>
      <c r="AH53" s="20">
        <v>9</v>
      </c>
      <c r="AI53" s="16">
        <v>0.9</v>
      </c>
      <c r="AJ53" s="2" t="s">
        <v>639</v>
      </c>
      <c r="AK53" s="21" t="s">
        <v>418</v>
      </c>
      <c r="AL53" s="29" t="s">
        <v>665</v>
      </c>
      <c r="AM53" s="30">
        <v>900147252</v>
      </c>
      <c r="AN53" s="30">
        <v>6</v>
      </c>
      <c r="AO53" s="30" t="s">
        <v>666</v>
      </c>
      <c r="AP53" s="30">
        <v>6347244</v>
      </c>
      <c r="AQ53" s="31" t="s">
        <v>667</v>
      </c>
      <c r="AR53" s="22" t="s">
        <v>27</v>
      </c>
    </row>
    <row r="54" spans="1:44" ht="67.5">
      <c r="A54" s="24">
        <v>1</v>
      </c>
      <c r="B54" s="24"/>
      <c r="C54" s="24"/>
      <c r="D54" s="10"/>
      <c r="E54" s="10"/>
      <c r="F54" s="25"/>
      <c r="G54" s="44"/>
      <c r="H54" s="44">
        <v>1</v>
      </c>
      <c r="I54" s="44"/>
      <c r="J54" s="44"/>
      <c r="K54" s="44"/>
      <c r="L54" s="44"/>
      <c r="M54" s="44"/>
      <c r="N54" s="4" t="s">
        <v>138</v>
      </c>
      <c r="O54" s="34" t="s">
        <v>411</v>
      </c>
      <c r="P54" s="33" t="s">
        <v>737</v>
      </c>
      <c r="Q54" s="32" t="s">
        <v>738</v>
      </c>
      <c r="R54" s="4" t="s">
        <v>523</v>
      </c>
      <c r="S54" s="22" t="s">
        <v>305</v>
      </c>
      <c r="T54" s="28" t="s">
        <v>524</v>
      </c>
      <c r="U54" s="45">
        <v>45275</v>
      </c>
      <c r="V54" s="45">
        <v>45281</v>
      </c>
      <c r="W54" s="45">
        <v>46234</v>
      </c>
      <c r="X54" s="40">
        <v>46078483</v>
      </c>
      <c r="Y54" s="41">
        <v>1762804</v>
      </c>
      <c r="Z54" s="41">
        <v>10939618</v>
      </c>
      <c r="AA54" s="41">
        <v>11267806</v>
      </c>
      <c r="AB54" s="41">
        <v>22108255</v>
      </c>
      <c r="AC54" s="42">
        <f t="shared" si="5"/>
        <v>46078483</v>
      </c>
      <c r="AD54" s="14">
        <v>0</v>
      </c>
      <c r="AE54" s="42">
        <f t="shared" si="4"/>
        <v>46078483</v>
      </c>
      <c r="AF54" s="43">
        <v>0</v>
      </c>
      <c r="AG54" s="42">
        <v>46078483</v>
      </c>
      <c r="AH54" s="20">
        <v>10</v>
      </c>
      <c r="AI54" s="16">
        <v>1</v>
      </c>
      <c r="AJ54" s="2" t="s">
        <v>639</v>
      </c>
      <c r="AK54" s="21" t="s">
        <v>418</v>
      </c>
      <c r="AL54" s="29" t="s">
        <v>105</v>
      </c>
      <c r="AM54" s="30">
        <v>860020309</v>
      </c>
      <c r="AN54" s="30">
        <v>6</v>
      </c>
      <c r="AO54" s="30" t="s">
        <v>323</v>
      </c>
      <c r="AP54" s="30">
        <v>7566060</v>
      </c>
      <c r="AQ54" s="31" t="s">
        <v>45</v>
      </c>
      <c r="AR54" s="22" t="s">
        <v>27</v>
      </c>
    </row>
    <row r="55" spans="1:44" ht="67.5">
      <c r="A55" s="24">
        <v>1</v>
      </c>
      <c r="B55" s="24"/>
      <c r="C55" s="24"/>
      <c r="D55" s="10"/>
      <c r="E55" s="10"/>
      <c r="F55" s="25"/>
      <c r="G55" s="44"/>
      <c r="H55" s="44">
        <v>1</v>
      </c>
      <c r="I55" s="44"/>
      <c r="J55" s="44"/>
      <c r="K55" s="44"/>
      <c r="L55" s="44"/>
      <c r="M55" s="44"/>
      <c r="N55" s="4" t="s">
        <v>138</v>
      </c>
      <c r="O55" s="34" t="s">
        <v>411</v>
      </c>
      <c r="P55" s="33" t="s">
        <v>737</v>
      </c>
      <c r="Q55" s="32" t="s">
        <v>738</v>
      </c>
      <c r="R55" s="4" t="s">
        <v>525</v>
      </c>
      <c r="S55" s="22" t="s">
        <v>526</v>
      </c>
      <c r="T55" s="28" t="s">
        <v>527</v>
      </c>
      <c r="U55" s="45">
        <v>45273</v>
      </c>
      <c r="V55" s="45">
        <v>45279</v>
      </c>
      <c r="W55" s="45">
        <v>46234</v>
      </c>
      <c r="X55" s="40">
        <v>38841097</v>
      </c>
      <c r="Y55" s="41">
        <v>836494</v>
      </c>
      <c r="Z55" s="41">
        <v>14347541</v>
      </c>
      <c r="AA55" s="41">
        <v>14777967</v>
      </c>
      <c r="AB55" s="41">
        <v>8879095</v>
      </c>
      <c r="AC55" s="42">
        <f t="shared" si="5"/>
        <v>38841097</v>
      </c>
      <c r="AD55" s="14">
        <v>0</v>
      </c>
      <c r="AE55" s="42">
        <f t="shared" si="4"/>
        <v>38841097</v>
      </c>
      <c r="AF55" s="43">
        <v>0</v>
      </c>
      <c r="AG55" s="42">
        <v>38841097</v>
      </c>
      <c r="AH55" s="20">
        <v>11</v>
      </c>
      <c r="AI55" s="16">
        <v>0.11</v>
      </c>
      <c r="AJ55" s="2" t="s">
        <v>639</v>
      </c>
      <c r="AK55" s="21" t="s">
        <v>418</v>
      </c>
      <c r="AL55" s="29" t="s">
        <v>668</v>
      </c>
      <c r="AM55" s="30">
        <v>900567130</v>
      </c>
      <c r="AN55" s="30">
        <v>8</v>
      </c>
      <c r="AO55" s="30" t="s">
        <v>669</v>
      </c>
      <c r="AP55" s="30">
        <v>7454580</v>
      </c>
      <c r="AQ55" s="31" t="s">
        <v>670</v>
      </c>
      <c r="AR55" s="22" t="s">
        <v>27</v>
      </c>
    </row>
    <row r="56" spans="1:44" ht="67.5">
      <c r="A56" s="24">
        <v>1</v>
      </c>
      <c r="B56" s="24"/>
      <c r="C56" s="24"/>
      <c r="D56" s="10"/>
      <c r="E56" s="10"/>
      <c r="F56" s="25"/>
      <c r="G56" s="44"/>
      <c r="H56" s="44">
        <v>1</v>
      </c>
      <c r="I56" s="44"/>
      <c r="J56" s="44"/>
      <c r="K56" s="44"/>
      <c r="L56" s="44"/>
      <c r="M56" s="44"/>
      <c r="N56" s="4" t="s">
        <v>138</v>
      </c>
      <c r="O56" s="34" t="s">
        <v>411</v>
      </c>
      <c r="P56" s="33" t="s">
        <v>737</v>
      </c>
      <c r="Q56" s="32" t="s">
        <v>738</v>
      </c>
      <c r="R56" s="4" t="s">
        <v>528</v>
      </c>
      <c r="S56" s="22" t="s">
        <v>238</v>
      </c>
      <c r="T56" s="28" t="s">
        <v>529</v>
      </c>
      <c r="U56" s="45">
        <v>45272</v>
      </c>
      <c r="V56" s="45">
        <v>45279</v>
      </c>
      <c r="W56" s="45">
        <v>46234</v>
      </c>
      <c r="X56" s="40">
        <v>478954758</v>
      </c>
      <c r="Y56" s="41">
        <v>10354734</v>
      </c>
      <c r="Z56" s="41">
        <v>175755556</v>
      </c>
      <c r="AA56" s="41">
        <v>182932516</v>
      </c>
      <c r="AB56" s="41">
        <v>109911952</v>
      </c>
      <c r="AC56" s="42">
        <f t="shared" si="5"/>
        <v>478954758</v>
      </c>
      <c r="AD56" s="14">
        <v>0</v>
      </c>
      <c r="AE56" s="42">
        <f t="shared" si="4"/>
        <v>478954758</v>
      </c>
      <c r="AF56" s="43">
        <v>0</v>
      </c>
      <c r="AG56" s="42">
        <v>478954758</v>
      </c>
      <c r="AH56" s="20">
        <v>12</v>
      </c>
      <c r="AI56" s="16">
        <v>0.12</v>
      </c>
      <c r="AJ56" s="2" t="s">
        <v>639</v>
      </c>
      <c r="AK56" s="21" t="s">
        <v>418</v>
      </c>
      <c r="AL56" s="29" t="s">
        <v>239</v>
      </c>
      <c r="AM56" s="30">
        <v>830040574</v>
      </c>
      <c r="AN56" s="30">
        <v>8</v>
      </c>
      <c r="AO56" s="30" t="s">
        <v>323</v>
      </c>
      <c r="AP56" s="30">
        <v>4382224</v>
      </c>
      <c r="AQ56" s="31" t="s">
        <v>240</v>
      </c>
      <c r="AR56" s="22" t="s">
        <v>27</v>
      </c>
    </row>
    <row r="57" spans="1:44" ht="67.5">
      <c r="A57" s="24">
        <v>1</v>
      </c>
      <c r="B57" s="24"/>
      <c r="C57" s="24"/>
      <c r="D57" s="10"/>
      <c r="E57" s="10"/>
      <c r="F57" s="25"/>
      <c r="G57" s="44"/>
      <c r="H57" s="44">
        <v>1</v>
      </c>
      <c r="I57" s="44"/>
      <c r="J57" s="44"/>
      <c r="K57" s="44"/>
      <c r="L57" s="44"/>
      <c r="M57" s="44"/>
      <c r="N57" s="4" t="s">
        <v>138</v>
      </c>
      <c r="O57" s="34" t="s">
        <v>411</v>
      </c>
      <c r="P57" s="33" t="s">
        <v>737</v>
      </c>
      <c r="Q57" s="32" t="s">
        <v>738</v>
      </c>
      <c r="R57" s="4" t="s">
        <v>530</v>
      </c>
      <c r="S57" s="22" t="s">
        <v>531</v>
      </c>
      <c r="T57" s="28" t="s">
        <v>532</v>
      </c>
      <c r="U57" s="45">
        <v>45271</v>
      </c>
      <c r="V57" s="45">
        <v>45280</v>
      </c>
      <c r="W57" s="45">
        <v>46234</v>
      </c>
      <c r="X57" s="40">
        <v>487291149</v>
      </c>
      <c r="Y57" s="41">
        <v>10494451</v>
      </c>
      <c r="Z57" s="41">
        <v>180000830</v>
      </c>
      <c r="AA57" s="41">
        <v>185400854</v>
      </c>
      <c r="AB57" s="41">
        <v>111395014</v>
      </c>
      <c r="AC57" s="42">
        <f t="shared" si="5"/>
        <v>487291149</v>
      </c>
      <c r="AD57" s="14">
        <v>0</v>
      </c>
      <c r="AE57" s="42">
        <f t="shared" si="4"/>
        <v>487291149</v>
      </c>
      <c r="AF57" s="43">
        <v>0</v>
      </c>
      <c r="AG57" s="42">
        <v>487291149</v>
      </c>
      <c r="AH57" s="20">
        <v>13</v>
      </c>
      <c r="AI57" s="16">
        <v>0.13</v>
      </c>
      <c r="AJ57" s="2" t="s">
        <v>639</v>
      </c>
      <c r="AK57" s="21" t="s">
        <v>418</v>
      </c>
      <c r="AL57" s="29" t="s">
        <v>79</v>
      </c>
      <c r="AM57" s="30">
        <v>802000335</v>
      </c>
      <c r="AN57" s="30">
        <v>1</v>
      </c>
      <c r="AO57" s="30" t="s">
        <v>323</v>
      </c>
      <c r="AP57" s="30">
        <v>3176415756</v>
      </c>
      <c r="AQ57" s="31" t="s">
        <v>112</v>
      </c>
      <c r="AR57" s="22" t="s">
        <v>33</v>
      </c>
    </row>
    <row r="58" spans="1:44" ht="67.5">
      <c r="A58" s="24">
        <v>1</v>
      </c>
      <c r="B58" s="24"/>
      <c r="C58" s="24"/>
      <c r="D58" s="10"/>
      <c r="E58" s="10"/>
      <c r="F58" s="25"/>
      <c r="G58" s="44"/>
      <c r="H58" s="44">
        <v>1</v>
      </c>
      <c r="I58" s="44"/>
      <c r="J58" s="44"/>
      <c r="K58" s="44"/>
      <c r="L58" s="44"/>
      <c r="M58" s="44"/>
      <c r="N58" s="4" t="s">
        <v>138</v>
      </c>
      <c r="O58" s="34" t="s">
        <v>411</v>
      </c>
      <c r="P58" s="33" t="s">
        <v>737</v>
      </c>
      <c r="Q58" s="32" t="s">
        <v>738</v>
      </c>
      <c r="R58" s="4" t="s">
        <v>533</v>
      </c>
      <c r="S58" s="22" t="s">
        <v>379</v>
      </c>
      <c r="T58" s="28" t="s">
        <v>534</v>
      </c>
      <c r="U58" s="45">
        <v>45271</v>
      </c>
      <c r="V58" s="45">
        <v>45274</v>
      </c>
      <c r="W58" s="45">
        <v>46234</v>
      </c>
      <c r="X58" s="40">
        <v>87654073</v>
      </c>
      <c r="Y58" s="41">
        <v>1887745</v>
      </c>
      <c r="Z58" s="41">
        <v>32378602</v>
      </c>
      <c r="AA58" s="41">
        <v>33349959</v>
      </c>
      <c r="AB58" s="41">
        <v>20037767</v>
      </c>
      <c r="AC58" s="42">
        <f t="shared" si="5"/>
        <v>87654073</v>
      </c>
      <c r="AD58" s="14">
        <v>0</v>
      </c>
      <c r="AE58" s="42">
        <f t="shared" si="4"/>
        <v>87654073</v>
      </c>
      <c r="AF58" s="43">
        <v>0</v>
      </c>
      <c r="AG58" s="42">
        <v>87654073</v>
      </c>
      <c r="AH58" s="20">
        <v>14</v>
      </c>
      <c r="AI58" s="16">
        <v>0.14000000000000001</v>
      </c>
      <c r="AJ58" s="2" t="s">
        <v>639</v>
      </c>
      <c r="AK58" s="21" t="s">
        <v>418</v>
      </c>
      <c r="AL58" s="29" t="s">
        <v>379</v>
      </c>
      <c r="AM58" s="30">
        <v>17068260</v>
      </c>
      <c r="AN58" s="30" t="s">
        <v>323</v>
      </c>
      <c r="AO58" s="30" t="s">
        <v>671</v>
      </c>
      <c r="AP58" s="30">
        <v>7432597</v>
      </c>
      <c r="AQ58" s="31" t="s">
        <v>294</v>
      </c>
      <c r="AR58" s="22" t="s">
        <v>27</v>
      </c>
    </row>
    <row r="59" spans="1:44" ht="67.5">
      <c r="A59" s="24">
        <v>1</v>
      </c>
      <c r="B59" s="24"/>
      <c r="C59" s="24"/>
      <c r="D59" s="10"/>
      <c r="E59" s="10"/>
      <c r="F59" s="25"/>
      <c r="G59" s="44"/>
      <c r="H59" s="44">
        <v>1</v>
      </c>
      <c r="I59" s="44"/>
      <c r="J59" s="44"/>
      <c r="K59" s="44"/>
      <c r="L59" s="44"/>
      <c r="M59" s="44"/>
      <c r="N59" s="4" t="s">
        <v>138</v>
      </c>
      <c r="O59" s="34" t="s">
        <v>411</v>
      </c>
      <c r="P59" s="33" t="s">
        <v>737</v>
      </c>
      <c r="Q59" s="32" t="s">
        <v>738</v>
      </c>
      <c r="R59" s="4" t="s">
        <v>535</v>
      </c>
      <c r="S59" s="22" t="s">
        <v>536</v>
      </c>
      <c r="T59" s="28" t="s">
        <v>537</v>
      </c>
      <c r="U59" s="45">
        <v>45274</v>
      </c>
      <c r="V59" s="45">
        <v>45280</v>
      </c>
      <c r="W59" s="45">
        <v>46234</v>
      </c>
      <c r="X59" s="40">
        <v>418898785</v>
      </c>
      <c r="Y59" s="41">
        <v>9021533</v>
      </c>
      <c r="Z59" s="41">
        <v>154737324</v>
      </c>
      <c r="AA59" s="41">
        <v>159379445</v>
      </c>
      <c r="AB59" s="41">
        <v>95760482</v>
      </c>
      <c r="AC59" s="42">
        <f t="shared" si="5"/>
        <v>418898784</v>
      </c>
      <c r="AD59" s="14">
        <v>0</v>
      </c>
      <c r="AE59" s="42">
        <f t="shared" si="4"/>
        <v>418898785</v>
      </c>
      <c r="AF59" s="43">
        <v>0</v>
      </c>
      <c r="AG59" s="42">
        <v>418898784</v>
      </c>
      <c r="AH59" s="20">
        <v>15</v>
      </c>
      <c r="AI59" s="16">
        <v>0.15</v>
      </c>
      <c r="AJ59" s="2" t="s">
        <v>639</v>
      </c>
      <c r="AK59" s="21" t="s">
        <v>418</v>
      </c>
      <c r="AL59" s="29" t="s">
        <v>672</v>
      </c>
      <c r="AM59" s="30">
        <v>828002423</v>
      </c>
      <c r="AN59" s="30">
        <v>5</v>
      </c>
      <c r="AO59" s="30" t="s">
        <v>673</v>
      </c>
      <c r="AP59" s="30">
        <v>8704388</v>
      </c>
      <c r="AQ59" s="31" t="s">
        <v>674</v>
      </c>
      <c r="AR59" s="22" t="s">
        <v>27</v>
      </c>
    </row>
    <row r="60" spans="1:44" ht="67.5">
      <c r="A60" s="24">
        <v>1</v>
      </c>
      <c r="B60" s="24"/>
      <c r="C60" s="24"/>
      <c r="D60" s="10"/>
      <c r="E60" s="10"/>
      <c r="F60" s="25"/>
      <c r="G60" s="44"/>
      <c r="H60" s="44">
        <v>1</v>
      </c>
      <c r="I60" s="44"/>
      <c r="J60" s="44"/>
      <c r="K60" s="44"/>
      <c r="L60" s="44"/>
      <c r="M60" s="44"/>
      <c r="N60" s="4" t="s">
        <v>138</v>
      </c>
      <c r="O60" s="34" t="s">
        <v>411</v>
      </c>
      <c r="P60" s="33" t="s">
        <v>737</v>
      </c>
      <c r="Q60" s="32" t="s">
        <v>738</v>
      </c>
      <c r="R60" s="4" t="s">
        <v>538</v>
      </c>
      <c r="S60" s="22" t="s">
        <v>412</v>
      </c>
      <c r="T60" s="28" t="s">
        <v>539</v>
      </c>
      <c r="U60" s="45">
        <v>45242</v>
      </c>
      <c r="V60" s="45">
        <v>45280</v>
      </c>
      <c r="W60" s="45">
        <v>46234</v>
      </c>
      <c r="X60" s="40">
        <v>463334517</v>
      </c>
      <c r="Y60" s="41">
        <v>9978514</v>
      </c>
      <c r="Z60" s="41">
        <v>171151472</v>
      </c>
      <c r="AA60" s="41">
        <v>176286016</v>
      </c>
      <c r="AB60" s="41">
        <v>105918515</v>
      </c>
      <c r="AC60" s="42">
        <f t="shared" si="5"/>
        <v>463334517</v>
      </c>
      <c r="AD60" s="14">
        <v>0</v>
      </c>
      <c r="AE60" s="42">
        <f t="shared" si="4"/>
        <v>463334517</v>
      </c>
      <c r="AF60" s="43">
        <v>0</v>
      </c>
      <c r="AG60" s="42">
        <v>463334517</v>
      </c>
      <c r="AH60" s="20">
        <v>16</v>
      </c>
      <c r="AI60" s="16">
        <v>0.16</v>
      </c>
      <c r="AJ60" s="2" t="s">
        <v>639</v>
      </c>
      <c r="AK60" s="21" t="s">
        <v>418</v>
      </c>
      <c r="AL60" s="29" t="s">
        <v>86</v>
      </c>
      <c r="AM60" s="30">
        <v>900124455</v>
      </c>
      <c r="AN60" s="30">
        <v>5</v>
      </c>
      <c r="AO60" s="30" t="s">
        <v>675</v>
      </c>
      <c r="AP60" s="30">
        <v>6057373</v>
      </c>
      <c r="AQ60" s="31" t="s">
        <v>167</v>
      </c>
      <c r="AR60" s="22" t="s">
        <v>27</v>
      </c>
    </row>
    <row r="61" spans="1:44" ht="67.5">
      <c r="A61" s="24">
        <v>1</v>
      </c>
      <c r="B61" s="24"/>
      <c r="C61" s="24"/>
      <c r="D61" s="10"/>
      <c r="E61" s="10"/>
      <c r="F61" s="25"/>
      <c r="G61" s="44"/>
      <c r="H61" s="44">
        <v>1</v>
      </c>
      <c r="I61" s="44"/>
      <c r="J61" s="44"/>
      <c r="K61" s="44"/>
      <c r="L61" s="44"/>
      <c r="M61" s="44"/>
      <c r="N61" s="4" t="s">
        <v>138</v>
      </c>
      <c r="O61" s="34" t="s">
        <v>411</v>
      </c>
      <c r="P61" s="33" t="s">
        <v>737</v>
      </c>
      <c r="Q61" s="32" t="s">
        <v>738</v>
      </c>
      <c r="R61" s="4" t="s">
        <v>540</v>
      </c>
      <c r="S61" s="22" t="s">
        <v>114</v>
      </c>
      <c r="T61" s="28" t="s">
        <v>541</v>
      </c>
      <c r="U61" s="45">
        <v>45280</v>
      </c>
      <c r="V61" s="45">
        <v>45287</v>
      </c>
      <c r="W61" s="45">
        <v>46210</v>
      </c>
      <c r="X61" s="40">
        <v>1033057022</v>
      </c>
      <c r="Y61" s="41">
        <v>22248232</v>
      </c>
      <c r="Z61" s="41">
        <v>381601681</v>
      </c>
      <c r="AA61" s="41">
        <v>393049731</v>
      </c>
      <c r="AB61" s="41">
        <v>236157378</v>
      </c>
      <c r="AC61" s="42">
        <f t="shared" si="5"/>
        <v>1033057022</v>
      </c>
      <c r="AD61" s="14">
        <v>0</v>
      </c>
      <c r="AE61" s="42">
        <f t="shared" si="4"/>
        <v>1033057022</v>
      </c>
      <c r="AF61" s="43">
        <v>0</v>
      </c>
      <c r="AG61" s="42">
        <v>1033057022</v>
      </c>
      <c r="AH61" s="20">
        <v>17</v>
      </c>
      <c r="AI61" s="16">
        <v>0.17</v>
      </c>
      <c r="AJ61" s="2" t="s">
        <v>639</v>
      </c>
      <c r="AK61" s="21" t="s">
        <v>418</v>
      </c>
      <c r="AL61" s="29" t="s">
        <v>50</v>
      </c>
      <c r="AM61" s="30">
        <v>900894722</v>
      </c>
      <c r="AN61" s="30">
        <v>1</v>
      </c>
      <c r="AO61" s="30" t="s">
        <v>676</v>
      </c>
      <c r="AP61" s="30">
        <v>4161666</v>
      </c>
      <c r="AQ61" s="31" t="s">
        <v>115</v>
      </c>
      <c r="AR61" s="22" t="s">
        <v>27</v>
      </c>
    </row>
    <row r="62" spans="1:44" ht="67.5">
      <c r="A62" s="24">
        <v>1</v>
      </c>
      <c r="B62" s="24"/>
      <c r="C62" s="24"/>
      <c r="D62" s="10"/>
      <c r="E62" s="10"/>
      <c r="F62" s="25"/>
      <c r="G62" s="44"/>
      <c r="H62" s="44">
        <v>1</v>
      </c>
      <c r="I62" s="44"/>
      <c r="J62" s="44"/>
      <c r="K62" s="44"/>
      <c r="L62" s="44"/>
      <c r="M62" s="44"/>
      <c r="N62" s="4" t="s">
        <v>138</v>
      </c>
      <c r="O62" s="34" t="s">
        <v>411</v>
      </c>
      <c r="P62" s="33" t="s">
        <v>737</v>
      </c>
      <c r="Q62" s="32" t="s">
        <v>738</v>
      </c>
      <c r="R62" s="4" t="s">
        <v>542</v>
      </c>
      <c r="S62" s="22" t="s">
        <v>314</v>
      </c>
      <c r="T62" s="28" t="s">
        <v>543</v>
      </c>
      <c r="U62" s="45">
        <v>45271</v>
      </c>
      <c r="V62" s="45">
        <v>45274</v>
      </c>
      <c r="W62" s="45">
        <v>46234</v>
      </c>
      <c r="X62" s="40">
        <v>1048303501</v>
      </c>
      <c r="Y62" s="41">
        <v>1248308</v>
      </c>
      <c r="Z62" s="41">
        <v>21410985</v>
      </c>
      <c r="AA62" s="41">
        <v>22053314</v>
      </c>
      <c r="AB62" s="41">
        <v>13250366</v>
      </c>
      <c r="AC62" s="42">
        <f>+X62</f>
        <v>1048303501</v>
      </c>
      <c r="AD62" s="14">
        <v>0</v>
      </c>
      <c r="AE62" s="42">
        <f t="shared" si="4"/>
        <v>1048303501</v>
      </c>
      <c r="AF62" s="43">
        <v>0</v>
      </c>
      <c r="AG62" s="42">
        <v>1048303501</v>
      </c>
      <c r="AH62" s="20">
        <v>18</v>
      </c>
      <c r="AI62" s="16">
        <v>0.18</v>
      </c>
      <c r="AJ62" s="2" t="s">
        <v>639</v>
      </c>
      <c r="AK62" s="21" t="s">
        <v>418</v>
      </c>
      <c r="AL62" s="29" t="s">
        <v>71</v>
      </c>
      <c r="AM62" s="30">
        <v>830041488</v>
      </c>
      <c r="AN62" s="30">
        <v>7</v>
      </c>
      <c r="AO62" s="30" t="s">
        <v>677</v>
      </c>
      <c r="AP62" s="30">
        <v>4283966</v>
      </c>
      <c r="AQ62" s="31" t="s">
        <v>72</v>
      </c>
      <c r="AR62" s="22" t="s">
        <v>27</v>
      </c>
    </row>
    <row r="63" spans="1:44" ht="67.5">
      <c r="A63" s="24">
        <v>1</v>
      </c>
      <c r="B63" s="24"/>
      <c r="C63" s="24"/>
      <c r="D63" s="10"/>
      <c r="E63" s="10"/>
      <c r="F63" s="25"/>
      <c r="G63" s="44"/>
      <c r="H63" s="44">
        <v>1</v>
      </c>
      <c r="I63" s="44"/>
      <c r="J63" s="44"/>
      <c r="K63" s="44"/>
      <c r="L63" s="44"/>
      <c r="M63" s="44"/>
      <c r="N63" s="4" t="s">
        <v>138</v>
      </c>
      <c r="O63" s="34" t="s">
        <v>411</v>
      </c>
      <c r="P63" s="33" t="s">
        <v>737</v>
      </c>
      <c r="Q63" s="32" t="s">
        <v>738</v>
      </c>
      <c r="R63" s="4" t="s">
        <v>544</v>
      </c>
      <c r="S63" s="22" t="s">
        <v>545</v>
      </c>
      <c r="T63" s="28" t="s">
        <v>546</v>
      </c>
      <c r="U63" s="45">
        <v>45272</v>
      </c>
      <c r="V63" s="45">
        <v>45279</v>
      </c>
      <c r="W63" s="45">
        <v>46234</v>
      </c>
      <c r="X63" s="40">
        <v>724030227</v>
      </c>
      <c r="Y63" s="41">
        <v>15592937</v>
      </c>
      <c r="Z63" s="41">
        <v>267450050</v>
      </c>
      <c r="AA63" s="41">
        <v>275473550</v>
      </c>
      <c r="AB63" s="41">
        <v>165513690</v>
      </c>
      <c r="AC63" s="42">
        <f>+X63</f>
        <v>724030227</v>
      </c>
      <c r="AD63" s="14">
        <v>0</v>
      </c>
      <c r="AE63" s="42">
        <f t="shared" si="4"/>
        <v>724030227</v>
      </c>
      <c r="AF63" s="43">
        <v>0</v>
      </c>
      <c r="AG63" s="42">
        <v>724030227</v>
      </c>
      <c r="AH63" s="20">
        <v>19</v>
      </c>
      <c r="AI63" s="16">
        <v>0.19</v>
      </c>
      <c r="AJ63" s="2" t="s">
        <v>639</v>
      </c>
      <c r="AK63" s="21" t="s">
        <v>418</v>
      </c>
      <c r="AL63" s="29" t="s">
        <v>678</v>
      </c>
      <c r="AM63" s="30">
        <v>900218736</v>
      </c>
      <c r="AN63" s="30">
        <v>4</v>
      </c>
      <c r="AO63" s="30"/>
      <c r="AP63" s="30">
        <v>3262630</v>
      </c>
      <c r="AQ63" s="31" t="s">
        <v>679</v>
      </c>
      <c r="AR63" s="22" t="s">
        <v>27</v>
      </c>
    </row>
    <row r="64" spans="1:44" ht="67.5">
      <c r="A64" s="24">
        <v>1</v>
      </c>
      <c r="B64" s="24"/>
      <c r="C64" s="24"/>
      <c r="D64" s="10"/>
      <c r="E64" s="10"/>
      <c r="F64" s="25"/>
      <c r="G64" s="44"/>
      <c r="H64" s="44">
        <v>1</v>
      </c>
      <c r="I64" s="44"/>
      <c r="J64" s="44"/>
      <c r="K64" s="44"/>
      <c r="L64" s="44"/>
      <c r="M64" s="44"/>
      <c r="N64" s="4" t="s">
        <v>138</v>
      </c>
      <c r="O64" s="34" t="s">
        <v>411</v>
      </c>
      <c r="P64" s="33" t="s">
        <v>737</v>
      </c>
      <c r="Q64" s="32" t="s">
        <v>738</v>
      </c>
      <c r="R64" s="4" t="s">
        <v>547</v>
      </c>
      <c r="S64" s="22" t="s">
        <v>383</v>
      </c>
      <c r="T64" s="28" t="s">
        <v>548</v>
      </c>
      <c r="U64" s="45">
        <v>45271</v>
      </c>
      <c r="V64" s="45">
        <v>45280</v>
      </c>
      <c r="W64" s="45">
        <v>46234</v>
      </c>
      <c r="X64" s="40">
        <v>30454876</v>
      </c>
      <c r="Y64" s="41">
        <v>655886</v>
      </c>
      <c r="Z64" s="41">
        <v>11249749</v>
      </c>
      <c r="AA64" s="41">
        <v>11587241</v>
      </c>
      <c r="AB64" s="41">
        <v>6962001</v>
      </c>
      <c r="AC64" s="42">
        <f>+X64</f>
        <v>30454876</v>
      </c>
      <c r="AD64" s="14">
        <v>0</v>
      </c>
      <c r="AE64" s="42">
        <f t="shared" si="4"/>
        <v>30454876</v>
      </c>
      <c r="AF64" s="43">
        <v>0</v>
      </c>
      <c r="AG64" s="42">
        <v>30454876</v>
      </c>
      <c r="AH64" s="20">
        <v>20</v>
      </c>
      <c r="AI64" s="16">
        <v>0.2</v>
      </c>
      <c r="AJ64" s="2" t="s">
        <v>639</v>
      </c>
      <c r="AK64" s="21" t="s">
        <v>418</v>
      </c>
      <c r="AL64" s="29" t="s">
        <v>680</v>
      </c>
      <c r="AM64" s="30">
        <v>860026442</v>
      </c>
      <c r="AN64" s="30">
        <v>5</v>
      </c>
      <c r="AO64" s="30" t="s">
        <v>323</v>
      </c>
      <c r="AP64" s="30">
        <v>3403001</v>
      </c>
      <c r="AQ64" s="31" t="s">
        <v>204</v>
      </c>
      <c r="AR64" s="22" t="s">
        <v>27</v>
      </c>
    </row>
    <row r="65" spans="1:44" ht="67.5">
      <c r="A65" s="24">
        <v>1</v>
      </c>
      <c r="B65" s="24"/>
      <c r="C65" s="24"/>
      <c r="D65" s="10"/>
      <c r="E65" s="10"/>
      <c r="F65" s="25"/>
      <c r="G65" s="44"/>
      <c r="H65" s="44">
        <v>1</v>
      </c>
      <c r="I65" s="44"/>
      <c r="J65" s="44"/>
      <c r="K65" s="44"/>
      <c r="L65" s="44"/>
      <c r="M65" s="44"/>
      <c r="N65" s="4" t="s">
        <v>138</v>
      </c>
      <c r="O65" s="34" t="s">
        <v>411</v>
      </c>
      <c r="P65" s="33" t="s">
        <v>737</v>
      </c>
      <c r="Q65" s="32" t="s">
        <v>738</v>
      </c>
      <c r="R65" s="4" t="s">
        <v>549</v>
      </c>
      <c r="S65" s="22" t="s">
        <v>143</v>
      </c>
      <c r="T65" s="28" t="s">
        <v>550</v>
      </c>
      <c r="U65" s="45">
        <v>45267</v>
      </c>
      <c r="V65" s="45">
        <v>45268</v>
      </c>
      <c r="W65" s="45">
        <v>46234</v>
      </c>
      <c r="X65" s="40">
        <v>2144081172</v>
      </c>
      <c r="Y65" s="41">
        <v>46175589</v>
      </c>
      <c r="Z65" s="41">
        <v>792003693</v>
      </c>
      <c r="AA65" s="41">
        <v>815763804</v>
      </c>
      <c r="AB65" s="41">
        <v>490138085</v>
      </c>
      <c r="AC65" s="42">
        <f>+X65</f>
        <v>2144081172</v>
      </c>
      <c r="AD65" s="14">
        <v>0</v>
      </c>
      <c r="AE65" s="42">
        <f t="shared" si="4"/>
        <v>2144081172</v>
      </c>
      <c r="AF65" s="43">
        <v>0</v>
      </c>
      <c r="AG65" s="42">
        <v>2144081172</v>
      </c>
      <c r="AH65" s="20">
        <v>21</v>
      </c>
      <c r="AI65" s="16">
        <v>0.21</v>
      </c>
      <c r="AJ65" s="2" t="s">
        <v>639</v>
      </c>
      <c r="AK65" s="21" t="s">
        <v>418</v>
      </c>
      <c r="AL65" s="29" t="s">
        <v>144</v>
      </c>
      <c r="AM65" s="30">
        <v>830501223</v>
      </c>
      <c r="AN65" s="30">
        <v>7</v>
      </c>
      <c r="AO65" s="30" t="s">
        <v>681</v>
      </c>
      <c r="AP65" s="30">
        <v>3158701</v>
      </c>
      <c r="AQ65" s="31" t="s">
        <v>145</v>
      </c>
      <c r="AR65" s="22" t="s">
        <v>27</v>
      </c>
    </row>
    <row r="66" spans="1:44" ht="67.5">
      <c r="A66" s="24"/>
      <c r="B66" s="24">
        <v>1</v>
      </c>
      <c r="C66" s="24"/>
      <c r="D66" s="10"/>
      <c r="E66" s="10"/>
      <c r="F66" s="25"/>
      <c r="G66" s="44"/>
      <c r="H66" s="44">
        <v>1</v>
      </c>
      <c r="I66" s="44"/>
      <c r="J66" s="44"/>
      <c r="K66" s="44"/>
      <c r="L66" s="44"/>
      <c r="M66" s="44"/>
      <c r="N66" s="4" t="s">
        <v>126</v>
      </c>
      <c r="O66" s="34" t="s">
        <v>739</v>
      </c>
      <c r="P66" s="33" t="s">
        <v>740</v>
      </c>
      <c r="Q66" s="32" t="s">
        <v>741</v>
      </c>
      <c r="R66" s="4" t="s">
        <v>551</v>
      </c>
      <c r="S66" s="22" t="s">
        <v>552</v>
      </c>
      <c r="T66" s="28" t="s">
        <v>553</v>
      </c>
      <c r="U66" s="45">
        <v>45273</v>
      </c>
      <c r="V66" s="45">
        <v>45274</v>
      </c>
      <c r="W66" s="45">
        <v>46234</v>
      </c>
      <c r="X66" s="40">
        <v>1218174972</v>
      </c>
      <c r="Y66" s="41">
        <v>24220000</v>
      </c>
      <c r="Z66" s="41">
        <v>445094400</v>
      </c>
      <c r="AA66" s="41">
        <v>467794214</v>
      </c>
      <c r="AB66" s="41">
        <v>281066357</v>
      </c>
      <c r="AC66" s="42">
        <f>Y66+Z66+AA66+AB66</f>
        <v>1218174971</v>
      </c>
      <c r="AD66" s="14">
        <v>0</v>
      </c>
      <c r="AE66" s="42">
        <f t="shared" si="4"/>
        <v>1218174972</v>
      </c>
      <c r="AF66" s="43">
        <v>0</v>
      </c>
      <c r="AG66" s="42">
        <v>1218174971</v>
      </c>
      <c r="AH66" s="20">
        <v>22</v>
      </c>
      <c r="AI66" s="16">
        <v>0.22</v>
      </c>
      <c r="AJ66" s="2" t="s">
        <v>121</v>
      </c>
      <c r="AK66" s="21" t="s">
        <v>418</v>
      </c>
      <c r="AL66" s="29" t="s">
        <v>682</v>
      </c>
      <c r="AM66" s="30">
        <v>901341011</v>
      </c>
      <c r="AN66" s="30">
        <v>2</v>
      </c>
      <c r="AO66" s="30" t="s">
        <v>683</v>
      </c>
      <c r="AP66" s="30">
        <v>6488080</v>
      </c>
      <c r="AQ66" s="31" t="s">
        <v>684</v>
      </c>
      <c r="AR66" s="22" t="s">
        <v>27</v>
      </c>
    </row>
    <row r="67" spans="1:44" ht="67.5">
      <c r="A67" s="24"/>
      <c r="B67" s="24"/>
      <c r="C67" s="24">
        <v>1</v>
      </c>
      <c r="D67" s="10"/>
      <c r="E67" s="10"/>
      <c r="F67" s="25"/>
      <c r="G67" s="44"/>
      <c r="H67" s="44"/>
      <c r="I67" s="44"/>
      <c r="J67" s="44">
        <v>1</v>
      </c>
      <c r="K67" s="44"/>
      <c r="L67" s="44"/>
      <c r="M67" s="44"/>
      <c r="N67" s="4" t="s">
        <v>742</v>
      </c>
      <c r="O67" s="34" t="s">
        <v>743</v>
      </c>
      <c r="P67" s="33" t="s">
        <v>744</v>
      </c>
      <c r="Q67" s="32" t="s">
        <v>745</v>
      </c>
      <c r="R67" s="4" t="s">
        <v>554</v>
      </c>
      <c r="S67" s="22" t="s">
        <v>555</v>
      </c>
      <c r="T67" s="28" t="s">
        <v>556</v>
      </c>
      <c r="U67" s="45">
        <v>45261</v>
      </c>
      <c r="V67" s="45">
        <v>45265</v>
      </c>
      <c r="W67" s="45">
        <v>45626</v>
      </c>
      <c r="X67" s="40">
        <v>45845609</v>
      </c>
      <c r="Y67" s="41">
        <v>0</v>
      </c>
      <c r="Z67" s="41">
        <v>0</v>
      </c>
      <c r="AA67" s="41">
        <v>0</v>
      </c>
      <c r="AB67" s="41">
        <v>0</v>
      </c>
      <c r="AC67" s="42">
        <f>X67+Y67+Z67+AA67+AB67</f>
        <v>45845609</v>
      </c>
      <c r="AD67" s="14">
        <v>0</v>
      </c>
      <c r="AE67" s="42">
        <f t="shared" si="4"/>
        <v>45845609</v>
      </c>
      <c r="AF67" s="43">
        <v>0</v>
      </c>
      <c r="AG67" s="42">
        <v>45845609</v>
      </c>
      <c r="AH67" s="20">
        <v>23</v>
      </c>
      <c r="AI67" s="16">
        <v>0.23</v>
      </c>
      <c r="AJ67" s="2" t="s">
        <v>640</v>
      </c>
      <c r="AK67" s="21" t="s">
        <v>418</v>
      </c>
      <c r="AL67" s="29" t="s">
        <v>685</v>
      </c>
      <c r="AM67" s="30">
        <v>860524654</v>
      </c>
      <c r="AN67" s="30">
        <v>6</v>
      </c>
      <c r="AO67" s="30" t="s">
        <v>686</v>
      </c>
      <c r="AP67" s="30">
        <v>6464330</v>
      </c>
      <c r="AQ67" s="31" t="s">
        <v>687</v>
      </c>
      <c r="AR67" s="22" t="s">
        <v>27</v>
      </c>
    </row>
    <row r="68" spans="1:44" ht="54">
      <c r="A68" s="24"/>
      <c r="B68" s="24">
        <v>1</v>
      </c>
      <c r="C68" s="24"/>
      <c r="D68" s="10"/>
      <c r="E68" s="10"/>
      <c r="F68" s="25"/>
      <c r="G68" s="44"/>
      <c r="H68" s="44">
        <v>1</v>
      </c>
      <c r="I68" s="44"/>
      <c r="J68" s="44"/>
      <c r="K68" s="44"/>
      <c r="L68" s="44"/>
      <c r="M68" s="44"/>
      <c r="N68" s="4" t="s">
        <v>127</v>
      </c>
      <c r="O68" s="34" t="s">
        <v>739</v>
      </c>
      <c r="P68" s="33" t="s">
        <v>746</v>
      </c>
      <c r="Q68" s="32" t="s">
        <v>747</v>
      </c>
      <c r="R68" s="4" t="s">
        <v>557</v>
      </c>
      <c r="S68" s="22" t="s">
        <v>558</v>
      </c>
      <c r="T68" s="28" t="s">
        <v>559</v>
      </c>
      <c r="U68" s="45">
        <v>45264</v>
      </c>
      <c r="V68" s="45">
        <v>45267</v>
      </c>
      <c r="W68" s="45">
        <v>46234</v>
      </c>
      <c r="X68" s="40">
        <v>5721866406</v>
      </c>
      <c r="Y68" s="41">
        <v>0</v>
      </c>
      <c r="Z68" s="41">
        <v>0</v>
      </c>
      <c r="AA68" s="41">
        <v>0</v>
      </c>
      <c r="AB68" s="41">
        <v>0</v>
      </c>
      <c r="AC68" s="42">
        <f>X68+Y68+Z68+AA68+AB68</f>
        <v>5721866406</v>
      </c>
      <c r="AD68" s="14">
        <v>0</v>
      </c>
      <c r="AE68" s="42">
        <f t="shared" si="4"/>
        <v>5721866406</v>
      </c>
      <c r="AF68" s="43">
        <v>0</v>
      </c>
      <c r="AG68" s="42">
        <v>5721866406</v>
      </c>
      <c r="AH68" s="20">
        <v>24</v>
      </c>
      <c r="AI68" s="16">
        <v>0.24</v>
      </c>
      <c r="AJ68" s="2" t="s">
        <v>398</v>
      </c>
      <c r="AK68" s="21" t="s">
        <v>418</v>
      </c>
      <c r="AL68" s="29" t="s">
        <v>688</v>
      </c>
      <c r="AM68" s="30">
        <v>860350543</v>
      </c>
      <c r="AN68" s="30">
        <v>9</v>
      </c>
      <c r="AO68" s="30" t="s">
        <v>689</v>
      </c>
      <c r="AP68" s="30">
        <v>8053992</v>
      </c>
      <c r="AQ68" s="31" t="s">
        <v>690</v>
      </c>
      <c r="AR68" s="22" t="s">
        <v>27</v>
      </c>
    </row>
    <row r="69" spans="1:44" ht="81">
      <c r="A69" s="24"/>
      <c r="B69" s="24">
        <v>1</v>
      </c>
      <c r="C69" s="24"/>
      <c r="D69" s="10"/>
      <c r="E69" s="10"/>
      <c r="F69" s="25"/>
      <c r="G69" s="44"/>
      <c r="H69" s="44">
        <v>1</v>
      </c>
      <c r="I69" s="44"/>
      <c r="J69" s="44"/>
      <c r="K69" s="44"/>
      <c r="L69" s="44"/>
      <c r="M69" s="44"/>
      <c r="N69" s="4" t="s">
        <v>146</v>
      </c>
      <c r="O69" s="34" t="s">
        <v>739</v>
      </c>
      <c r="P69" s="33" t="s">
        <v>748</v>
      </c>
      <c r="Q69" s="32" t="s">
        <v>749</v>
      </c>
      <c r="R69" s="4" t="s">
        <v>560</v>
      </c>
      <c r="S69" s="22" t="s">
        <v>310</v>
      </c>
      <c r="T69" s="28" t="s">
        <v>561</v>
      </c>
      <c r="U69" s="45">
        <v>45264</v>
      </c>
      <c r="V69" s="45">
        <v>45267</v>
      </c>
      <c r="W69" s="45">
        <v>46234</v>
      </c>
      <c r="X69" s="40">
        <v>11195943380</v>
      </c>
      <c r="Y69" s="41">
        <v>222600000</v>
      </c>
      <c r="Z69" s="41">
        <v>4090752000</v>
      </c>
      <c r="AA69" s="41">
        <v>4299380352</v>
      </c>
      <c r="AB69" s="41">
        <v>2583211028</v>
      </c>
      <c r="AC69" s="42">
        <f>Y69+Z69+AB69+AA69</f>
        <v>11195943380</v>
      </c>
      <c r="AD69" s="14">
        <v>0</v>
      </c>
      <c r="AE69" s="42">
        <f t="shared" si="4"/>
        <v>11195943380</v>
      </c>
      <c r="AF69" s="43">
        <v>0</v>
      </c>
      <c r="AG69" s="42">
        <v>11195943380</v>
      </c>
      <c r="AH69" s="20">
        <v>25</v>
      </c>
      <c r="AI69" s="16">
        <v>0.25</v>
      </c>
      <c r="AJ69" s="2" t="s">
        <v>398</v>
      </c>
      <c r="AK69" s="21" t="s">
        <v>418</v>
      </c>
      <c r="AL69" s="29" t="s">
        <v>319</v>
      </c>
      <c r="AM69" s="30">
        <v>860527377</v>
      </c>
      <c r="AN69" s="30">
        <v>4</v>
      </c>
      <c r="AO69" s="30" t="s">
        <v>691</v>
      </c>
      <c r="AP69" s="30">
        <v>3902029</v>
      </c>
      <c r="AQ69" s="31" t="s">
        <v>327</v>
      </c>
      <c r="AR69" s="22" t="s">
        <v>27</v>
      </c>
    </row>
    <row r="70" spans="1:44" ht="67.5">
      <c r="A70" s="24"/>
      <c r="B70" s="24">
        <v>1</v>
      </c>
      <c r="C70" s="24"/>
      <c r="D70" s="10"/>
      <c r="E70" s="10"/>
      <c r="F70" s="25"/>
      <c r="G70" s="44"/>
      <c r="H70" s="44">
        <v>1</v>
      </c>
      <c r="I70" s="44"/>
      <c r="J70" s="44"/>
      <c r="K70" s="44"/>
      <c r="L70" s="44"/>
      <c r="M70" s="44"/>
      <c r="N70" s="4" t="s">
        <v>130</v>
      </c>
      <c r="O70" s="34" t="s">
        <v>739</v>
      </c>
      <c r="P70" s="33" t="s">
        <v>750</v>
      </c>
      <c r="Q70" s="32" t="s">
        <v>751</v>
      </c>
      <c r="R70" s="4" t="s">
        <v>562</v>
      </c>
      <c r="S70" s="22" t="s">
        <v>310</v>
      </c>
      <c r="T70" s="28" t="s">
        <v>563</v>
      </c>
      <c r="U70" s="45">
        <v>45264</v>
      </c>
      <c r="V70" s="45">
        <v>45267</v>
      </c>
      <c r="W70" s="45">
        <v>46234</v>
      </c>
      <c r="X70" s="40">
        <v>3098248482</v>
      </c>
      <c r="Y70" s="41">
        <v>61600000</v>
      </c>
      <c r="Z70" s="41">
        <v>1132032000</v>
      </c>
      <c r="AA70" s="41">
        <v>1189765632</v>
      </c>
      <c r="AB70" s="41">
        <v>714850850</v>
      </c>
      <c r="AC70" s="42">
        <f>Y70+Z70+AB70+AA70</f>
        <v>3098248482</v>
      </c>
      <c r="AD70" s="14">
        <v>0</v>
      </c>
      <c r="AE70" s="42">
        <f t="shared" si="4"/>
        <v>3098248482</v>
      </c>
      <c r="AF70" s="43">
        <v>0</v>
      </c>
      <c r="AG70" s="42">
        <v>3098248482</v>
      </c>
      <c r="AH70" s="20">
        <v>26</v>
      </c>
      <c r="AI70" s="16">
        <v>0.26</v>
      </c>
      <c r="AJ70" s="2" t="s">
        <v>395</v>
      </c>
      <c r="AK70" s="21" t="s">
        <v>418</v>
      </c>
      <c r="AL70" s="29" t="s">
        <v>319</v>
      </c>
      <c r="AM70" s="30">
        <v>860527377</v>
      </c>
      <c r="AN70" s="30">
        <v>4</v>
      </c>
      <c r="AO70" s="30" t="s">
        <v>691</v>
      </c>
      <c r="AP70" s="30">
        <v>3902029</v>
      </c>
      <c r="AQ70" s="31" t="s">
        <v>327</v>
      </c>
      <c r="AR70" s="22" t="s">
        <v>27</v>
      </c>
    </row>
    <row r="71" spans="1:44" ht="94.5">
      <c r="A71" s="24"/>
      <c r="B71" s="24">
        <v>1</v>
      </c>
      <c r="C71" s="24"/>
      <c r="D71" s="10"/>
      <c r="E71" s="10"/>
      <c r="F71" s="25"/>
      <c r="G71" s="44"/>
      <c r="H71" s="44">
        <v>1</v>
      </c>
      <c r="I71" s="44"/>
      <c r="J71" s="44"/>
      <c r="K71" s="44"/>
      <c r="L71" s="44"/>
      <c r="M71" s="44"/>
      <c r="N71" s="4" t="s">
        <v>128</v>
      </c>
      <c r="O71" s="34" t="s">
        <v>739</v>
      </c>
      <c r="P71" s="33" t="s">
        <v>752</v>
      </c>
      <c r="Q71" s="32" t="s">
        <v>753</v>
      </c>
      <c r="R71" s="4" t="s">
        <v>564</v>
      </c>
      <c r="S71" s="22" t="s">
        <v>274</v>
      </c>
      <c r="T71" s="28" t="s">
        <v>565</v>
      </c>
      <c r="U71" s="45">
        <v>45264</v>
      </c>
      <c r="V71" s="45">
        <v>45266</v>
      </c>
      <c r="W71" s="45">
        <v>46234</v>
      </c>
      <c r="X71" s="40">
        <v>2061673121</v>
      </c>
      <c r="Y71" s="41">
        <v>40990600</v>
      </c>
      <c r="Z71" s="41">
        <v>753290112</v>
      </c>
      <c r="AA71" s="41">
        <v>791707908</v>
      </c>
      <c r="AB71" s="41">
        <v>475684501</v>
      </c>
      <c r="AC71" s="42">
        <f>Y71+Z71+AB71+AA71</f>
        <v>2061673121</v>
      </c>
      <c r="AD71" s="14">
        <v>0</v>
      </c>
      <c r="AE71" s="42">
        <f t="shared" si="4"/>
        <v>2061673121</v>
      </c>
      <c r="AF71" s="43">
        <v>0</v>
      </c>
      <c r="AG71" s="42">
        <v>2061673121</v>
      </c>
      <c r="AH71" s="20">
        <v>27</v>
      </c>
      <c r="AI71" s="16">
        <v>0.27</v>
      </c>
      <c r="AJ71" s="2" t="s">
        <v>398</v>
      </c>
      <c r="AK71" s="21" t="s">
        <v>418</v>
      </c>
      <c r="AL71" s="29" t="s">
        <v>282</v>
      </c>
      <c r="AM71" s="30">
        <v>900545507</v>
      </c>
      <c r="AN71" s="30">
        <v>6</v>
      </c>
      <c r="AO71" s="30" t="s">
        <v>692</v>
      </c>
      <c r="AP71" s="30">
        <v>3835087</v>
      </c>
      <c r="AQ71" s="31" t="s">
        <v>283</v>
      </c>
      <c r="AR71" s="22" t="s">
        <v>27</v>
      </c>
    </row>
    <row r="72" spans="1:44" ht="67.5">
      <c r="A72" s="24">
        <v>1</v>
      </c>
      <c r="B72" s="24"/>
      <c r="C72" s="24"/>
      <c r="D72" s="10"/>
      <c r="E72" s="10"/>
      <c r="F72" s="25"/>
      <c r="G72" s="44"/>
      <c r="H72" s="44">
        <v>1</v>
      </c>
      <c r="I72" s="44"/>
      <c r="J72" s="44"/>
      <c r="K72" s="44"/>
      <c r="L72" s="44"/>
      <c r="M72" s="44"/>
      <c r="N72" s="4" t="s">
        <v>129</v>
      </c>
      <c r="O72" s="34" t="s">
        <v>411</v>
      </c>
      <c r="P72" s="33" t="s">
        <v>754</v>
      </c>
      <c r="Q72" s="32" t="s">
        <v>755</v>
      </c>
      <c r="R72" s="4" t="s">
        <v>566</v>
      </c>
      <c r="S72" s="22" t="s">
        <v>61</v>
      </c>
      <c r="T72" s="28" t="s">
        <v>567</v>
      </c>
      <c r="U72" s="45">
        <v>45272</v>
      </c>
      <c r="V72" s="45">
        <v>45279</v>
      </c>
      <c r="W72" s="45">
        <v>46418</v>
      </c>
      <c r="X72" s="40">
        <v>1025800000</v>
      </c>
      <c r="Y72" s="41">
        <v>17600000</v>
      </c>
      <c r="Z72" s="41">
        <v>376000000</v>
      </c>
      <c r="AA72" s="41">
        <v>392000000</v>
      </c>
      <c r="AB72" s="41">
        <v>240200000</v>
      </c>
      <c r="AC72" s="42">
        <f>Y72+Z72+AA72+AB72</f>
        <v>1025800000</v>
      </c>
      <c r="AD72" s="14">
        <v>0</v>
      </c>
      <c r="AE72" s="42">
        <f t="shared" si="4"/>
        <v>1025800000</v>
      </c>
      <c r="AF72" s="43">
        <v>0</v>
      </c>
      <c r="AG72" s="42">
        <v>1025800000</v>
      </c>
      <c r="AH72" s="20">
        <v>29</v>
      </c>
      <c r="AI72" s="16">
        <v>0.28999999999999998</v>
      </c>
      <c r="AJ72" s="2" t="s">
        <v>641</v>
      </c>
      <c r="AK72" s="21" t="s">
        <v>418</v>
      </c>
      <c r="AL72" s="29" t="s">
        <v>62</v>
      </c>
      <c r="AM72" s="30">
        <v>811001723</v>
      </c>
      <c r="AN72" s="30">
        <v>3</v>
      </c>
      <c r="AO72" s="30" t="s">
        <v>693</v>
      </c>
      <c r="AP72" s="30">
        <v>3561111</v>
      </c>
      <c r="AQ72" s="31" t="s">
        <v>36</v>
      </c>
      <c r="AR72" s="22" t="s">
        <v>27</v>
      </c>
    </row>
    <row r="73" spans="1:44" ht="67.5">
      <c r="A73" s="24">
        <v>1</v>
      </c>
      <c r="B73" s="24"/>
      <c r="C73" s="24"/>
      <c r="D73" s="10"/>
      <c r="E73" s="10"/>
      <c r="F73" s="25"/>
      <c r="G73" s="44"/>
      <c r="H73" s="44">
        <v>1</v>
      </c>
      <c r="I73" s="44"/>
      <c r="J73" s="44"/>
      <c r="K73" s="44"/>
      <c r="L73" s="44"/>
      <c r="M73" s="44"/>
      <c r="N73" s="4" t="s">
        <v>129</v>
      </c>
      <c r="O73" s="34" t="s">
        <v>411</v>
      </c>
      <c r="P73" s="33" t="s">
        <v>754</v>
      </c>
      <c r="Q73" s="32" t="s">
        <v>755</v>
      </c>
      <c r="R73" s="4" t="s">
        <v>568</v>
      </c>
      <c r="S73" s="22" t="s">
        <v>462</v>
      </c>
      <c r="T73" s="28" t="s">
        <v>567</v>
      </c>
      <c r="U73" s="45">
        <v>45275</v>
      </c>
      <c r="V73" s="45">
        <v>45281</v>
      </c>
      <c r="W73" s="45">
        <v>46234</v>
      </c>
      <c r="X73" s="40">
        <v>197065000</v>
      </c>
      <c r="Y73" s="41">
        <v>3000000</v>
      </c>
      <c r="Z73" s="41">
        <v>72000000</v>
      </c>
      <c r="AA73" s="41">
        <v>75672000</v>
      </c>
      <c r="AB73" s="41">
        <v>46393000</v>
      </c>
      <c r="AC73" s="42">
        <f>Y73+Z73+AA73+AB73</f>
        <v>197065000</v>
      </c>
      <c r="AD73" s="14">
        <v>0</v>
      </c>
      <c r="AE73" s="42">
        <f t="shared" si="4"/>
        <v>197065000</v>
      </c>
      <c r="AF73" s="43">
        <v>0</v>
      </c>
      <c r="AG73" s="42">
        <v>197065000</v>
      </c>
      <c r="AH73" s="20">
        <v>30</v>
      </c>
      <c r="AI73" s="16">
        <v>0.3</v>
      </c>
      <c r="AJ73" s="2" t="s">
        <v>641</v>
      </c>
      <c r="AK73" s="21" t="s">
        <v>418</v>
      </c>
      <c r="AL73" s="29" t="s">
        <v>105</v>
      </c>
      <c r="AM73" s="30">
        <v>860020309</v>
      </c>
      <c r="AN73" s="30">
        <v>6</v>
      </c>
      <c r="AO73" s="30"/>
      <c r="AP73" s="30">
        <v>7566060</v>
      </c>
      <c r="AQ73" s="31" t="s">
        <v>45</v>
      </c>
      <c r="AR73" s="22" t="s">
        <v>27</v>
      </c>
    </row>
    <row r="74" spans="1:44" ht="67.5">
      <c r="A74" s="24">
        <v>1</v>
      </c>
      <c r="B74" s="24"/>
      <c r="C74" s="24"/>
      <c r="D74" s="10"/>
      <c r="E74" s="10"/>
      <c r="F74" s="25"/>
      <c r="G74" s="44"/>
      <c r="H74" s="44">
        <v>1</v>
      </c>
      <c r="I74" s="44"/>
      <c r="J74" s="44"/>
      <c r="K74" s="44"/>
      <c r="L74" s="44"/>
      <c r="M74" s="44"/>
      <c r="N74" s="4" t="s">
        <v>129</v>
      </c>
      <c r="O74" s="34" t="s">
        <v>411</v>
      </c>
      <c r="P74" s="33" t="s">
        <v>754</v>
      </c>
      <c r="Q74" s="32" t="s">
        <v>755</v>
      </c>
      <c r="R74" s="4" t="s">
        <v>569</v>
      </c>
      <c r="S74" s="22" t="s">
        <v>238</v>
      </c>
      <c r="T74" s="28" t="s">
        <v>567</v>
      </c>
      <c r="U74" s="45">
        <v>45272</v>
      </c>
      <c r="V74" s="45">
        <v>45274</v>
      </c>
      <c r="W74" s="45">
        <v>46234</v>
      </c>
      <c r="X74" s="40">
        <v>368221000</v>
      </c>
      <c r="Y74" s="41">
        <v>8450000</v>
      </c>
      <c r="Z74" s="41">
        <v>133200000</v>
      </c>
      <c r="AA74" s="41">
        <v>140496000</v>
      </c>
      <c r="AB74" s="41">
        <v>86075000</v>
      </c>
      <c r="AC74" s="42">
        <f>Y74+Z74+AB74+AA74</f>
        <v>368221000</v>
      </c>
      <c r="AD74" s="14">
        <v>0</v>
      </c>
      <c r="AE74" s="42">
        <f t="shared" si="4"/>
        <v>368221000</v>
      </c>
      <c r="AF74" s="43">
        <v>0</v>
      </c>
      <c r="AG74" s="42">
        <v>368221000</v>
      </c>
      <c r="AH74" s="20">
        <v>31</v>
      </c>
      <c r="AI74" s="16">
        <v>0.31</v>
      </c>
      <c r="AJ74" s="2" t="s">
        <v>641</v>
      </c>
      <c r="AK74" s="21" t="s">
        <v>418</v>
      </c>
      <c r="AL74" s="29" t="s">
        <v>239</v>
      </c>
      <c r="AM74" s="30">
        <v>830040574</v>
      </c>
      <c r="AN74" s="30">
        <v>8</v>
      </c>
      <c r="AO74" s="30"/>
      <c r="AP74" s="30">
        <v>4382224</v>
      </c>
      <c r="AQ74" s="31" t="s">
        <v>240</v>
      </c>
      <c r="AR74" s="22" t="s">
        <v>27</v>
      </c>
    </row>
    <row r="75" spans="1:44" ht="67.5">
      <c r="A75" s="24">
        <v>1</v>
      </c>
      <c r="B75" s="24"/>
      <c r="C75" s="24"/>
      <c r="D75" s="10"/>
      <c r="E75" s="10"/>
      <c r="F75" s="25"/>
      <c r="G75" s="44"/>
      <c r="H75" s="44">
        <v>1</v>
      </c>
      <c r="I75" s="44"/>
      <c r="J75" s="44"/>
      <c r="K75" s="44"/>
      <c r="L75" s="44"/>
      <c r="M75" s="44"/>
      <c r="N75" s="4" t="s">
        <v>129</v>
      </c>
      <c r="O75" s="34" t="s">
        <v>411</v>
      </c>
      <c r="P75" s="33" t="s">
        <v>754</v>
      </c>
      <c r="Q75" s="32" t="s">
        <v>755</v>
      </c>
      <c r="R75" s="4" t="s">
        <v>570</v>
      </c>
      <c r="S75" s="22" t="s">
        <v>314</v>
      </c>
      <c r="T75" s="28" t="s">
        <v>571</v>
      </c>
      <c r="U75" s="45">
        <v>45267</v>
      </c>
      <c r="V75" s="45">
        <v>45271</v>
      </c>
      <c r="W75" s="45">
        <v>46234</v>
      </c>
      <c r="X75" s="40">
        <v>12165720000</v>
      </c>
      <c r="Y75" s="41">
        <v>80000000</v>
      </c>
      <c r="Z75" s="41">
        <v>4490000000</v>
      </c>
      <c r="AA75" s="41">
        <v>4709020000</v>
      </c>
      <c r="AB75" s="41">
        <v>2886700000</v>
      </c>
      <c r="AC75" s="42">
        <f t="shared" ref="AC75:AC97" si="6">Y75+Z75+AB75+AA75</f>
        <v>12165720000</v>
      </c>
      <c r="AD75" s="14">
        <v>0</v>
      </c>
      <c r="AE75" s="42">
        <f t="shared" si="4"/>
        <v>12165720000</v>
      </c>
      <c r="AF75" s="43">
        <v>0</v>
      </c>
      <c r="AG75" s="42">
        <v>12165720000</v>
      </c>
      <c r="AH75" s="20">
        <v>32</v>
      </c>
      <c r="AI75" s="16">
        <v>0.32</v>
      </c>
      <c r="AJ75" s="2" t="s">
        <v>641</v>
      </c>
      <c r="AK75" s="21" t="s">
        <v>418</v>
      </c>
      <c r="AL75" s="29" t="s">
        <v>71</v>
      </c>
      <c r="AM75" s="30">
        <v>830041488</v>
      </c>
      <c r="AN75" s="30">
        <v>7</v>
      </c>
      <c r="AO75" s="30" t="s">
        <v>677</v>
      </c>
      <c r="AP75" s="30">
        <v>4283966</v>
      </c>
      <c r="AQ75" s="31" t="s">
        <v>72</v>
      </c>
      <c r="AR75" s="22" t="s">
        <v>27</v>
      </c>
    </row>
    <row r="76" spans="1:44" ht="67.5">
      <c r="A76" s="24">
        <v>1</v>
      </c>
      <c r="B76" s="24"/>
      <c r="C76" s="24"/>
      <c r="D76" s="10"/>
      <c r="E76" s="10"/>
      <c r="F76" s="25"/>
      <c r="G76" s="44"/>
      <c r="H76" s="44">
        <v>1</v>
      </c>
      <c r="I76" s="44"/>
      <c r="J76" s="44"/>
      <c r="K76" s="44"/>
      <c r="L76" s="44"/>
      <c r="M76" s="44"/>
      <c r="N76" s="4" t="s">
        <v>129</v>
      </c>
      <c r="O76" s="34" t="s">
        <v>411</v>
      </c>
      <c r="P76" s="33" t="s">
        <v>754</v>
      </c>
      <c r="Q76" s="32" t="s">
        <v>755</v>
      </c>
      <c r="R76" s="4" t="s">
        <v>572</v>
      </c>
      <c r="S76" s="22" t="s">
        <v>311</v>
      </c>
      <c r="T76" s="28" t="s">
        <v>567</v>
      </c>
      <c r="U76" s="45">
        <v>45272</v>
      </c>
      <c r="V76" s="45">
        <v>45281</v>
      </c>
      <c r="W76" s="45">
        <v>46234</v>
      </c>
      <c r="X76" s="40">
        <v>94450000</v>
      </c>
      <c r="Y76" s="41">
        <v>1750000</v>
      </c>
      <c r="Z76" s="41">
        <v>33000000</v>
      </c>
      <c r="AA76" s="41">
        <v>37000000</v>
      </c>
      <c r="AB76" s="41">
        <v>22700000</v>
      </c>
      <c r="AC76" s="42">
        <f t="shared" si="6"/>
        <v>94450000</v>
      </c>
      <c r="AD76" s="14">
        <v>0</v>
      </c>
      <c r="AE76" s="42">
        <f t="shared" si="4"/>
        <v>94450000</v>
      </c>
      <c r="AF76" s="43">
        <v>0</v>
      </c>
      <c r="AG76" s="42">
        <v>94450000</v>
      </c>
      <c r="AH76" s="20">
        <v>33</v>
      </c>
      <c r="AI76" s="16">
        <v>0.33</v>
      </c>
      <c r="AJ76" s="2" t="s">
        <v>641</v>
      </c>
      <c r="AK76" s="21" t="s">
        <v>418</v>
      </c>
      <c r="AL76" s="29" t="s">
        <v>321</v>
      </c>
      <c r="AM76" s="30">
        <v>830054700</v>
      </c>
      <c r="AN76" s="30">
        <v>0</v>
      </c>
      <c r="AO76" s="30" t="s">
        <v>694</v>
      </c>
      <c r="AP76" s="30">
        <v>5334943</v>
      </c>
      <c r="AQ76" s="31" t="s">
        <v>329</v>
      </c>
      <c r="AR76" s="22" t="s">
        <v>27</v>
      </c>
    </row>
    <row r="77" spans="1:44" ht="67.5">
      <c r="A77" s="24">
        <v>1</v>
      </c>
      <c r="B77" s="24"/>
      <c r="C77" s="24"/>
      <c r="D77" s="10"/>
      <c r="E77" s="10"/>
      <c r="F77" s="25"/>
      <c r="G77" s="44"/>
      <c r="H77" s="44">
        <v>1</v>
      </c>
      <c r="I77" s="44"/>
      <c r="J77" s="44"/>
      <c r="K77" s="44"/>
      <c r="L77" s="44"/>
      <c r="M77" s="44"/>
      <c r="N77" s="4" t="s">
        <v>129</v>
      </c>
      <c r="O77" s="34" t="s">
        <v>411</v>
      </c>
      <c r="P77" s="33" t="s">
        <v>754</v>
      </c>
      <c r="Q77" s="32" t="s">
        <v>755</v>
      </c>
      <c r="R77" s="4" t="s">
        <v>573</v>
      </c>
      <c r="S77" s="22" t="s">
        <v>91</v>
      </c>
      <c r="T77" s="28" t="s">
        <v>567</v>
      </c>
      <c r="U77" s="45">
        <v>45272</v>
      </c>
      <c r="V77" s="45">
        <v>45273</v>
      </c>
      <c r="W77" s="45">
        <v>46234</v>
      </c>
      <c r="X77" s="40">
        <v>1662019000</v>
      </c>
      <c r="Y77" s="41">
        <v>28200000</v>
      </c>
      <c r="Z77" s="41">
        <v>607560000</v>
      </c>
      <c r="AA77" s="41">
        <v>635981000</v>
      </c>
      <c r="AB77" s="41">
        <v>390278000</v>
      </c>
      <c r="AC77" s="42">
        <f t="shared" si="6"/>
        <v>1662019000</v>
      </c>
      <c r="AD77" s="14">
        <v>0</v>
      </c>
      <c r="AE77" s="42">
        <f t="shared" si="4"/>
        <v>1662019000</v>
      </c>
      <c r="AF77" s="43">
        <v>0</v>
      </c>
      <c r="AG77" s="42">
        <v>1662019000</v>
      </c>
      <c r="AH77" s="20">
        <v>34</v>
      </c>
      <c r="AI77" s="16">
        <v>0.34</v>
      </c>
      <c r="AJ77" s="2" t="s">
        <v>641</v>
      </c>
      <c r="AK77" s="21" t="s">
        <v>418</v>
      </c>
      <c r="AL77" s="29" t="s">
        <v>43</v>
      </c>
      <c r="AM77" s="30">
        <v>860506831</v>
      </c>
      <c r="AN77" s="30">
        <v>7</v>
      </c>
      <c r="AO77" s="30" t="s">
        <v>695</v>
      </c>
      <c r="AP77" s="30">
        <v>6583100</v>
      </c>
      <c r="AQ77" s="31" t="s">
        <v>37</v>
      </c>
      <c r="AR77" s="22" t="s">
        <v>27</v>
      </c>
    </row>
    <row r="78" spans="1:44" ht="67.5">
      <c r="A78" s="24">
        <v>1</v>
      </c>
      <c r="B78" s="24"/>
      <c r="C78" s="24"/>
      <c r="D78" s="10"/>
      <c r="E78" s="10"/>
      <c r="F78" s="25"/>
      <c r="G78" s="44"/>
      <c r="H78" s="44">
        <v>1</v>
      </c>
      <c r="I78" s="44"/>
      <c r="J78" s="44"/>
      <c r="K78" s="44"/>
      <c r="L78" s="44"/>
      <c r="M78" s="44"/>
      <c r="N78" s="4" t="s">
        <v>129</v>
      </c>
      <c r="O78" s="34" t="s">
        <v>411</v>
      </c>
      <c r="P78" s="33" t="s">
        <v>754</v>
      </c>
      <c r="Q78" s="32" t="s">
        <v>755</v>
      </c>
      <c r="R78" s="4" t="s">
        <v>574</v>
      </c>
      <c r="S78" s="22" t="s">
        <v>575</v>
      </c>
      <c r="T78" s="28" t="s">
        <v>567</v>
      </c>
      <c r="U78" s="45">
        <v>45267</v>
      </c>
      <c r="V78" s="45">
        <v>45279</v>
      </c>
      <c r="W78" s="45">
        <v>46234</v>
      </c>
      <c r="X78" s="40">
        <v>2480958000</v>
      </c>
      <c r="Y78" s="41">
        <v>44650000</v>
      </c>
      <c r="Z78" s="41">
        <v>907516000</v>
      </c>
      <c r="AA78" s="41">
        <v>946808000</v>
      </c>
      <c r="AB78" s="41">
        <v>581984000</v>
      </c>
      <c r="AC78" s="42">
        <f t="shared" si="6"/>
        <v>2480958000</v>
      </c>
      <c r="AD78" s="14">
        <v>0</v>
      </c>
      <c r="AE78" s="42">
        <f t="shared" si="4"/>
        <v>2480958000</v>
      </c>
      <c r="AF78" s="43">
        <v>0</v>
      </c>
      <c r="AG78" s="42">
        <v>2480958000</v>
      </c>
      <c r="AH78" s="20">
        <v>35</v>
      </c>
      <c r="AI78" s="16">
        <v>0.35</v>
      </c>
      <c r="AJ78" s="2" t="s">
        <v>641</v>
      </c>
      <c r="AK78" s="21" t="s">
        <v>418</v>
      </c>
      <c r="AL78" s="29" t="s">
        <v>67</v>
      </c>
      <c r="AM78" s="30">
        <v>830039229</v>
      </c>
      <c r="AN78" s="30">
        <v>1</v>
      </c>
      <c r="AO78" s="30"/>
      <c r="AP78" s="30">
        <v>6295045</v>
      </c>
      <c r="AQ78" s="31" t="s">
        <v>696</v>
      </c>
      <c r="AR78" s="22" t="s">
        <v>27</v>
      </c>
    </row>
    <row r="79" spans="1:44" ht="67.5">
      <c r="A79" s="24">
        <v>1</v>
      </c>
      <c r="B79" s="24"/>
      <c r="C79" s="24"/>
      <c r="D79" s="10"/>
      <c r="E79" s="10"/>
      <c r="F79" s="25"/>
      <c r="G79" s="44"/>
      <c r="H79" s="44">
        <v>1</v>
      </c>
      <c r="I79" s="44"/>
      <c r="J79" s="44"/>
      <c r="K79" s="44"/>
      <c r="L79" s="44"/>
      <c r="M79" s="44"/>
      <c r="N79" s="4" t="s">
        <v>129</v>
      </c>
      <c r="O79" s="34" t="s">
        <v>411</v>
      </c>
      <c r="P79" s="33" t="s">
        <v>754</v>
      </c>
      <c r="Q79" s="32" t="s">
        <v>755</v>
      </c>
      <c r="R79" s="4" t="s">
        <v>576</v>
      </c>
      <c r="S79" s="22" t="s">
        <v>577</v>
      </c>
      <c r="T79" s="28" t="s">
        <v>567</v>
      </c>
      <c r="U79" s="45">
        <v>45273</v>
      </c>
      <c r="V79" s="45">
        <v>45281</v>
      </c>
      <c r="W79" s="45">
        <v>46234</v>
      </c>
      <c r="X79" s="40">
        <v>616454000</v>
      </c>
      <c r="Y79" s="41">
        <v>10000000</v>
      </c>
      <c r="Z79" s="41">
        <v>225000000</v>
      </c>
      <c r="AA79" s="41">
        <v>236475000</v>
      </c>
      <c r="AB79" s="41">
        <v>144979000</v>
      </c>
      <c r="AC79" s="42">
        <f t="shared" si="6"/>
        <v>616454000</v>
      </c>
      <c r="AD79" s="14">
        <v>0</v>
      </c>
      <c r="AE79" s="42">
        <f t="shared" si="4"/>
        <v>616454000</v>
      </c>
      <c r="AF79" s="43">
        <v>0</v>
      </c>
      <c r="AG79" s="42">
        <v>616454000</v>
      </c>
      <c r="AH79" s="20">
        <v>36</v>
      </c>
      <c r="AI79" s="16">
        <v>0.36</v>
      </c>
      <c r="AJ79" s="2" t="s">
        <v>641</v>
      </c>
      <c r="AK79" s="21" t="s">
        <v>418</v>
      </c>
      <c r="AL79" s="29" t="s">
        <v>407</v>
      </c>
      <c r="AM79" s="30">
        <v>900956113</v>
      </c>
      <c r="AN79" s="30">
        <v>1</v>
      </c>
      <c r="AO79" s="30" t="s">
        <v>697</v>
      </c>
      <c r="AP79" s="30">
        <v>3730700</v>
      </c>
      <c r="AQ79" s="31" t="s">
        <v>408</v>
      </c>
      <c r="AR79" s="22" t="s">
        <v>27</v>
      </c>
    </row>
    <row r="80" spans="1:44" ht="108">
      <c r="A80" s="24">
        <v>1</v>
      </c>
      <c r="B80" s="24"/>
      <c r="C80" s="24"/>
      <c r="D80" s="10"/>
      <c r="E80" s="10"/>
      <c r="F80" s="25"/>
      <c r="G80" s="44"/>
      <c r="H80" s="44">
        <v>1</v>
      </c>
      <c r="I80" s="44"/>
      <c r="J80" s="44"/>
      <c r="K80" s="44"/>
      <c r="L80" s="44"/>
      <c r="M80" s="44"/>
      <c r="N80" s="4" t="s">
        <v>129</v>
      </c>
      <c r="O80" s="34" t="s">
        <v>411</v>
      </c>
      <c r="P80" s="33" t="s">
        <v>754</v>
      </c>
      <c r="Q80" s="32" t="s">
        <v>755</v>
      </c>
      <c r="R80" s="4" t="s">
        <v>578</v>
      </c>
      <c r="S80" s="22" t="s">
        <v>579</v>
      </c>
      <c r="T80" s="28" t="s">
        <v>567</v>
      </c>
      <c r="U80" s="45">
        <v>45271</v>
      </c>
      <c r="V80" s="45">
        <v>45273</v>
      </c>
      <c r="W80" s="45">
        <v>46234</v>
      </c>
      <c r="X80" s="40">
        <v>249745000</v>
      </c>
      <c r="Y80" s="41">
        <v>5300000</v>
      </c>
      <c r="Z80" s="41">
        <v>91200000</v>
      </c>
      <c r="AA80" s="41">
        <v>95045000</v>
      </c>
      <c r="AB80" s="41">
        <v>58200000</v>
      </c>
      <c r="AC80" s="42">
        <f t="shared" si="6"/>
        <v>249745000</v>
      </c>
      <c r="AD80" s="14">
        <v>0</v>
      </c>
      <c r="AE80" s="42">
        <f t="shared" si="4"/>
        <v>249745000</v>
      </c>
      <c r="AF80" s="43">
        <v>0</v>
      </c>
      <c r="AG80" s="42">
        <v>249745000</v>
      </c>
      <c r="AH80" s="20">
        <v>37</v>
      </c>
      <c r="AI80" s="16">
        <v>0.37</v>
      </c>
      <c r="AJ80" s="2" t="s">
        <v>641</v>
      </c>
      <c r="AK80" s="21" t="s">
        <v>418</v>
      </c>
      <c r="AL80" s="29" t="s">
        <v>672</v>
      </c>
      <c r="AM80" s="30">
        <v>828002423</v>
      </c>
      <c r="AN80" s="30">
        <v>5</v>
      </c>
      <c r="AO80" s="30" t="s">
        <v>673</v>
      </c>
      <c r="AP80" s="30">
        <v>8704388</v>
      </c>
      <c r="AQ80" s="31" t="s">
        <v>674</v>
      </c>
      <c r="AR80" s="22" t="s">
        <v>27</v>
      </c>
    </row>
    <row r="81" spans="1:44" ht="67.5">
      <c r="A81" s="24">
        <v>1</v>
      </c>
      <c r="B81" s="24"/>
      <c r="C81" s="24"/>
      <c r="D81" s="10"/>
      <c r="E81" s="10"/>
      <c r="F81" s="25"/>
      <c r="G81" s="44"/>
      <c r="H81" s="44">
        <v>1</v>
      </c>
      <c r="I81" s="44"/>
      <c r="J81" s="44"/>
      <c r="K81" s="44"/>
      <c r="L81" s="44"/>
      <c r="M81" s="44"/>
      <c r="N81" s="4" t="s">
        <v>129</v>
      </c>
      <c r="O81" s="34" t="s">
        <v>411</v>
      </c>
      <c r="P81" s="33" t="s">
        <v>754</v>
      </c>
      <c r="Q81" s="32" t="s">
        <v>755</v>
      </c>
      <c r="R81" s="4" t="s">
        <v>580</v>
      </c>
      <c r="S81" s="22" t="s">
        <v>108</v>
      </c>
      <c r="T81" s="28" t="s">
        <v>567</v>
      </c>
      <c r="U81" s="45">
        <v>45272</v>
      </c>
      <c r="V81" s="45">
        <v>45279</v>
      </c>
      <c r="W81" s="45">
        <v>46234</v>
      </c>
      <c r="X81" s="40">
        <v>1930450000</v>
      </c>
      <c r="Y81" s="41">
        <v>31350000</v>
      </c>
      <c r="Z81" s="41">
        <v>706000000</v>
      </c>
      <c r="AA81" s="41">
        <v>742200000</v>
      </c>
      <c r="AB81" s="41">
        <v>450900000</v>
      </c>
      <c r="AC81" s="42">
        <f t="shared" si="6"/>
        <v>1930450000</v>
      </c>
      <c r="AD81" s="14">
        <v>0</v>
      </c>
      <c r="AE81" s="42">
        <f t="shared" si="4"/>
        <v>1930450000</v>
      </c>
      <c r="AF81" s="43">
        <v>0</v>
      </c>
      <c r="AG81" s="42">
        <v>1930450000</v>
      </c>
      <c r="AH81" s="20">
        <v>38</v>
      </c>
      <c r="AI81" s="16">
        <v>0.38</v>
      </c>
      <c r="AJ81" s="2" t="s">
        <v>641</v>
      </c>
      <c r="AK81" s="21" t="s">
        <v>418</v>
      </c>
      <c r="AL81" s="29" t="s">
        <v>42</v>
      </c>
      <c r="AM81" s="30">
        <v>900618831</v>
      </c>
      <c r="AN81" s="30">
        <v>2</v>
      </c>
      <c r="AO81" s="30" t="s">
        <v>698</v>
      </c>
      <c r="AP81" s="30">
        <v>7456572</v>
      </c>
      <c r="AQ81" s="31" t="s">
        <v>70</v>
      </c>
      <c r="AR81" s="22" t="s">
        <v>27</v>
      </c>
    </row>
    <row r="82" spans="1:44" ht="67.5">
      <c r="A82" s="24">
        <v>1</v>
      </c>
      <c r="B82" s="24"/>
      <c r="C82" s="24"/>
      <c r="D82" s="10"/>
      <c r="E82" s="10"/>
      <c r="F82" s="25"/>
      <c r="G82" s="44"/>
      <c r="H82" s="44">
        <v>1</v>
      </c>
      <c r="I82" s="44"/>
      <c r="J82" s="44"/>
      <c r="K82" s="44"/>
      <c r="L82" s="44"/>
      <c r="M82" s="44"/>
      <c r="N82" s="4" t="s">
        <v>129</v>
      </c>
      <c r="O82" s="34" t="s">
        <v>411</v>
      </c>
      <c r="P82" s="33" t="s">
        <v>754</v>
      </c>
      <c r="Q82" s="32" t="s">
        <v>755</v>
      </c>
      <c r="R82" s="4" t="s">
        <v>581</v>
      </c>
      <c r="S82" s="22" t="s">
        <v>582</v>
      </c>
      <c r="T82" s="28" t="s">
        <v>567</v>
      </c>
      <c r="U82" s="45">
        <v>45271</v>
      </c>
      <c r="V82" s="45">
        <v>45286</v>
      </c>
      <c r="W82" s="45">
        <v>46234</v>
      </c>
      <c r="X82" s="40">
        <v>43892000</v>
      </c>
      <c r="Y82" s="41">
        <v>1450000</v>
      </c>
      <c r="Z82" s="41">
        <v>15600000</v>
      </c>
      <c r="AA82" s="41">
        <v>16612000</v>
      </c>
      <c r="AB82" s="41">
        <v>10230000</v>
      </c>
      <c r="AC82" s="42">
        <f t="shared" si="6"/>
        <v>43892000</v>
      </c>
      <c r="AD82" s="14">
        <v>0</v>
      </c>
      <c r="AE82" s="42">
        <f t="shared" si="4"/>
        <v>43892000</v>
      </c>
      <c r="AF82" s="43">
        <v>0</v>
      </c>
      <c r="AG82" s="42">
        <v>43892000</v>
      </c>
      <c r="AH82" s="20">
        <v>39</v>
      </c>
      <c r="AI82" s="16">
        <v>0.39</v>
      </c>
      <c r="AJ82" s="2" t="s">
        <v>641</v>
      </c>
      <c r="AK82" s="21" t="s">
        <v>418</v>
      </c>
      <c r="AL82" s="29" t="s">
        <v>318</v>
      </c>
      <c r="AM82" s="30">
        <v>860070078</v>
      </c>
      <c r="AN82" s="30">
        <v>3</v>
      </c>
      <c r="AO82" s="30" t="s">
        <v>699</v>
      </c>
      <c r="AP82" s="30">
        <v>2889858</v>
      </c>
      <c r="AQ82" s="31" t="s">
        <v>326</v>
      </c>
      <c r="AR82" s="22" t="s">
        <v>27</v>
      </c>
    </row>
    <row r="83" spans="1:44" ht="67.5">
      <c r="A83" s="24">
        <v>1</v>
      </c>
      <c r="B83" s="24"/>
      <c r="C83" s="24"/>
      <c r="D83" s="10"/>
      <c r="E83" s="10"/>
      <c r="F83" s="25"/>
      <c r="G83" s="44"/>
      <c r="H83" s="44">
        <v>1</v>
      </c>
      <c r="I83" s="44"/>
      <c r="J83" s="44"/>
      <c r="K83" s="44"/>
      <c r="L83" s="44"/>
      <c r="M83" s="44"/>
      <c r="N83" s="4" t="s">
        <v>129</v>
      </c>
      <c r="O83" s="34" t="s">
        <v>411</v>
      </c>
      <c r="P83" s="33" t="s">
        <v>754</v>
      </c>
      <c r="Q83" s="32" t="s">
        <v>755</v>
      </c>
      <c r="R83" s="4" t="s">
        <v>583</v>
      </c>
      <c r="S83" s="22" t="s">
        <v>143</v>
      </c>
      <c r="T83" s="28" t="s">
        <v>567</v>
      </c>
      <c r="U83" s="45">
        <v>45271</v>
      </c>
      <c r="V83" s="45">
        <v>45279</v>
      </c>
      <c r="W83" s="45">
        <v>46234</v>
      </c>
      <c r="X83" s="40">
        <v>278734000</v>
      </c>
      <c r="Y83" s="41">
        <v>5125000</v>
      </c>
      <c r="Z83" s="41">
        <v>101800000</v>
      </c>
      <c r="AA83" s="41">
        <v>106704000</v>
      </c>
      <c r="AB83" s="41">
        <v>65105000</v>
      </c>
      <c r="AC83" s="42">
        <f t="shared" si="6"/>
        <v>278734000</v>
      </c>
      <c r="AD83" s="14">
        <v>0</v>
      </c>
      <c r="AE83" s="42">
        <f t="shared" si="4"/>
        <v>278734000</v>
      </c>
      <c r="AF83" s="43">
        <v>0</v>
      </c>
      <c r="AG83" s="42">
        <v>278734000</v>
      </c>
      <c r="AH83" s="20">
        <v>40</v>
      </c>
      <c r="AI83" s="16">
        <v>0.4</v>
      </c>
      <c r="AJ83" s="2" t="s">
        <v>641</v>
      </c>
      <c r="AK83" s="21" t="s">
        <v>418</v>
      </c>
      <c r="AL83" s="29" t="s">
        <v>144</v>
      </c>
      <c r="AM83" s="30">
        <v>830501223</v>
      </c>
      <c r="AN83" s="30">
        <v>7</v>
      </c>
      <c r="AO83" s="30" t="s">
        <v>681</v>
      </c>
      <c r="AP83" s="30">
        <v>3158701</v>
      </c>
      <c r="AQ83" s="31" t="s">
        <v>145</v>
      </c>
      <c r="AR83" s="22" t="s">
        <v>32</v>
      </c>
    </row>
    <row r="84" spans="1:44" ht="67.5">
      <c r="A84" s="24">
        <v>1</v>
      </c>
      <c r="B84" s="24"/>
      <c r="C84" s="24"/>
      <c r="D84" s="10"/>
      <c r="E84" s="10"/>
      <c r="F84" s="25"/>
      <c r="G84" s="44"/>
      <c r="H84" s="44">
        <v>1</v>
      </c>
      <c r="I84" s="44"/>
      <c r="J84" s="44"/>
      <c r="K84" s="44"/>
      <c r="L84" s="44"/>
      <c r="M84" s="44"/>
      <c r="N84" s="4" t="s">
        <v>129</v>
      </c>
      <c r="O84" s="34" t="s">
        <v>411</v>
      </c>
      <c r="P84" s="33" t="s">
        <v>754</v>
      </c>
      <c r="Q84" s="32" t="s">
        <v>755</v>
      </c>
      <c r="R84" s="4" t="s">
        <v>584</v>
      </c>
      <c r="S84" s="22" t="s">
        <v>585</v>
      </c>
      <c r="T84" s="28" t="s">
        <v>567</v>
      </c>
      <c r="U84" s="45">
        <v>45272</v>
      </c>
      <c r="V84" s="45">
        <v>45273</v>
      </c>
      <c r="W84" s="45">
        <v>46234</v>
      </c>
      <c r="X84" s="40">
        <v>2932950000</v>
      </c>
      <c r="Y84" s="41">
        <v>39700000</v>
      </c>
      <c r="Z84" s="41">
        <v>1074000000</v>
      </c>
      <c r="AA84" s="41">
        <v>1128060000</v>
      </c>
      <c r="AB84" s="41">
        <v>691190000</v>
      </c>
      <c r="AC84" s="42">
        <f t="shared" si="6"/>
        <v>2932950000</v>
      </c>
      <c r="AD84" s="14">
        <v>0</v>
      </c>
      <c r="AE84" s="42">
        <f t="shared" si="4"/>
        <v>2932950000</v>
      </c>
      <c r="AF84" s="43">
        <v>0</v>
      </c>
      <c r="AG84" s="42">
        <v>2932950000</v>
      </c>
      <c r="AH84" s="20">
        <v>41</v>
      </c>
      <c r="AI84" s="16">
        <v>0.41</v>
      </c>
      <c r="AJ84" s="2" t="s">
        <v>641</v>
      </c>
      <c r="AK84" s="21" t="s">
        <v>418</v>
      </c>
      <c r="AL84" s="29" t="s">
        <v>700</v>
      </c>
      <c r="AM84" s="30">
        <v>890101815</v>
      </c>
      <c r="AN84" s="30">
        <v>9</v>
      </c>
      <c r="AO84" s="30" t="s">
        <v>701</v>
      </c>
      <c r="AP84" s="30">
        <v>2191200</v>
      </c>
      <c r="AQ84" s="31" t="s">
        <v>702</v>
      </c>
      <c r="AR84" s="22" t="s">
        <v>27</v>
      </c>
    </row>
    <row r="85" spans="1:44" ht="67.5">
      <c r="A85" s="24">
        <v>1</v>
      </c>
      <c r="B85" s="24"/>
      <c r="C85" s="24"/>
      <c r="D85" s="10"/>
      <c r="E85" s="10"/>
      <c r="F85" s="25"/>
      <c r="G85" s="44"/>
      <c r="H85" s="44">
        <v>1</v>
      </c>
      <c r="I85" s="44"/>
      <c r="J85" s="44"/>
      <c r="K85" s="44"/>
      <c r="L85" s="44"/>
      <c r="M85" s="44"/>
      <c r="N85" s="4" t="s">
        <v>129</v>
      </c>
      <c r="O85" s="34" t="s">
        <v>411</v>
      </c>
      <c r="P85" s="33" t="s">
        <v>754</v>
      </c>
      <c r="Q85" s="32" t="s">
        <v>755</v>
      </c>
      <c r="R85" s="4" t="s">
        <v>586</v>
      </c>
      <c r="S85" s="22" t="s">
        <v>114</v>
      </c>
      <c r="T85" s="28" t="s">
        <v>567</v>
      </c>
      <c r="U85" s="45">
        <v>45273</v>
      </c>
      <c r="V85" s="45">
        <v>45279</v>
      </c>
      <c r="W85" s="45">
        <v>46234</v>
      </c>
      <c r="X85" s="40">
        <v>2879782000</v>
      </c>
      <c r="Y85" s="41">
        <v>22500000</v>
      </c>
      <c r="Z85" s="41">
        <v>1072000000</v>
      </c>
      <c r="AA85" s="41">
        <v>1106732000</v>
      </c>
      <c r="AB85" s="41">
        <v>678550000</v>
      </c>
      <c r="AC85" s="42">
        <f t="shared" si="6"/>
        <v>2879782000</v>
      </c>
      <c r="AD85" s="14">
        <v>0</v>
      </c>
      <c r="AE85" s="42">
        <f t="shared" si="4"/>
        <v>2879782000</v>
      </c>
      <c r="AF85" s="43">
        <v>0</v>
      </c>
      <c r="AG85" s="42">
        <v>2879782000</v>
      </c>
      <c r="AH85" s="20">
        <v>42</v>
      </c>
      <c r="AI85" s="16">
        <v>0.42</v>
      </c>
      <c r="AJ85" s="2" t="s">
        <v>641</v>
      </c>
      <c r="AK85" s="21" t="s">
        <v>418</v>
      </c>
      <c r="AL85" s="29" t="s">
        <v>50</v>
      </c>
      <c r="AM85" s="30">
        <v>900894722</v>
      </c>
      <c r="AN85" s="30">
        <v>1</v>
      </c>
      <c r="AO85" s="30" t="s">
        <v>676</v>
      </c>
      <c r="AP85" s="30">
        <v>4161666</v>
      </c>
      <c r="AQ85" s="31" t="s">
        <v>115</v>
      </c>
      <c r="AR85" s="22" t="s">
        <v>27</v>
      </c>
    </row>
    <row r="86" spans="1:44" ht="67.5">
      <c r="A86" s="24">
        <v>1</v>
      </c>
      <c r="B86" s="24"/>
      <c r="C86" s="24"/>
      <c r="D86" s="10"/>
      <c r="E86" s="10"/>
      <c r="F86" s="25"/>
      <c r="G86" s="44"/>
      <c r="H86" s="44">
        <v>1</v>
      </c>
      <c r="I86" s="44"/>
      <c r="J86" s="44"/>
      <c r="K86" s="44"/>
      <c r="L86" s="44"/>
      <c r="M86" s="44"/>
      <c r="N86" s="4" t="s">
        <v>129</v>
      </c>
      <c r="O86" s="34" t="s">
        <v>411</v>
      </c>
      <c r="P86" s="33" t="s">
        <v>754</v>
      </c>
      <c r="Q86" s="32" t="s">
        <v>755</v>
      </c>
      <c r="R86" s="4" t="s">
        <v>587</v>
      </c>
      <c r="S86" s="22" t="s">
        <v>588</v>
      </c>
      <c r="T86" s="28" t="s">
        <v>567</v>
      </c>
      <c r="U86" s="45">
        <v>45272</v>
      </c>
      <c r="V86" s="45">
        <v>45273</v>
      </c>
      <c r="W86" s="45">
        <v>46234</v>
      </c>
      <c r="X86" s="40">
        <v>1886376000</v>
      </c>
      <c r="Y86" s="41">
        <v>23000000</v>
      </c>
      <c r="Z86" s="41">
        <v>698000000</v>
      </c>
      <c r="AA86" s="41">
        <v>722448000</v>
      </c>
      <c r="AB86" s="41">
        <v>442928000</v>
      </c>
      <c r="AC86" s="42">
        <f t="shared" si="6"/>
        <v>1886376000</v>
      </c>
      <c r="AD86" s="14">
        <v>0</v>
      </c>
      <c r="AE86" s="42">
        <f t="shared" si="4"/>
        <v>1886376000</v>
      </c>
      <c r="AF86" s="43">
        <v>0</v>
      </c>
      <c r="AG86" s="42">
        <v>1886376000</v>
      </c>
      <c r="AH86" s="20">
        <v>43</v>
      </c>
      <c r="AI86" s="16">
        <v>0.43</v>
      </c>
      <c r="AJ86" s="2" t="s">
        <v>641</v>
      </c>
      <c r="AK86" s="21" t="s">
        <v>418</v>
      </c>
      <c r="AL86" s="29" t="s">
        <v>662</v>
      </c>
      <c r="AM86" s="30">
        <v>890300292</v>
      </c>
      <c r="AN86" s="30">
        <v>0</v>
      </c>
      <c r="AO86" s="30" t="s">
        <v>663</v>
      </c>
      <c r="AP86" s="30">
        <v>5893000</v>
      </c>
      <c r="AQ86" s="31" t="s">
        <v>664</v>
      </c>
      <c r="AR86" s="22" t="s">
        <v>27</v>
      </c>
    </row>
    <row r="87" spans="1:44" ht="67.5">
      <c r="A87" s="24">
        <v>1</v>
      </c>
      <c r="B87" s="24"/>
      <c r="C87" s="24"/>
      <c r="D87" s="10"/>
      <c r="E87" s="10"/>
      <c r="F87" s="25"/>
      <c r="G87" s="44"/>
      <c r="H87" s="44">
        <v>1</v>
      </c>
      <c r="I87" s="44"/>
      <c r="J87" s="44"/>
      <c r="K87" s="44"/>
      <c r="L87" s="44"/>
      <c r="M87" s="44"/>
      <c r="N87" s="4" t="s">
        <v>129</v>
      </c>
      <c r="O87" s="34" t="s">
        <v>411</v>
      </c>
      <c r="P87" s="33" t="s">
        <v>754</v>
      </c>
      <c r="Q87" s="32" t="s">
        <v>755</v>
      </c>
      <c r="R87" s="4" t="s">
        <v>589</v>
      </c>
      <c r="S87" s="22" t="s">
        <v>590</v>
      </c>
      <c r="T87" s="28" t="s">
        <v>567</v>
      </c>
      <c r="U87" s="45">
        <v>45271</v>
      </c>
      <c r="V87" s="45">
        <v>45271</v>
      </c>
      <c r="W87" s="45">
        <v>46234</v>
      </c>
      <c r="X87" s="40">
        <v>1255209000</v>
      </c>
      <c r="Y87" s="41">
        <v>21950000</v>
      </c>
      <c r="Z87" s="41">
        <v>458400000</v>
      </c>
      <c r="AA87" s="41">
        <v>480290000</v>
      </c>
      <c r="AB87" s="41">
        <v>294569000</v>
      </c>
      <c r="AC87" s="42">
        <f t="shared" si="6"/>
        <v>1255209000</v>
      </c>
      <c r="AD87" s="14">
        <v>0</v>
      </c>
      <c r="AE87" s="42">
        <f t="shared" si="4"/>
        <v>1255209000</v>
      </c>
      <c r="AF87" s="43">
        <v>0</v>
      </c>
      <c r="AG87" s="42">
        <v>1255209000</v>
      </c>
      <c r="AH87" s="20">
        <v>44</v>
      </c>
      <c r="AI87" s="16">
        <v>0.44</v>
      </c>
      <c r="AJ87" s="2" t="s">
        <v>641</v>
      </c>
      <c r="AK87" s="21" t="s">
        <v>418</v>
      </c>
      <c r="AL87" s="29" t="s">
        <v>57</v>
      </c>
      <c r="AM87" s="30">
        <v>830061856</v>
      </c>
      <c r="AN87" s="30">
        <v>1</v>
      </c>
      <c r="AO87" s="30" t="s">
        <v>703</v>
      </c>
      <c r="AP87" s="30">
        <v>2516284</v>
      </c>
      <c r="AQ87" s="31" t="s">
        <v>113</v>
      </c>
      <c r="AR87" s="22" t="s">
        <v>27</v>
      </c>
    </row>
    <row r="88" spans="1:44" ht="67.5">
      <c r="A88" s="24">
        <v>1</v>
      </c>
      <c r="B88" s="24"/>
      <c r="C88" s="24"/>
      <c r="D88" s="10"/>
      <c r="E88" s="10"/>
      <c r="F88" s="25"/>
      <c r="G88" s="44"/>
      <c r="H88" s="44">
        <v>1</v>
      </c>
      <c r="I88" s="44"/>
      <c r="J88" s="44"/>
      <c r="K88" s="44"/>
      <c r="L88" s="44"/>
      <c r="M88" s="44"/>
      <c r="N88" s="4" t="s">
        <v>129</v>
      </c>
      <c r="O88" s="34" t="s">
        <v>411</v>
      </c>
      <c r="P88" s="33" t="s">
        <v>754</v>
      </c>
      <c r="Q88" s="32" t="s">
        <v>755</v>
      </c>
      <c r="R88" s="4" t="s">
        <v>591</v>
      </c>
      <c r="S88" s="22" t="s">
        <v>237</v>
      </c>
      <c r="T88" s="28" t="s">
        <v>567</v>
      </c>
      <c r="U88" s="45">
        <v>45272</v>
      </c>
      <c r="V88" s="45">
        <v>45279</v>
      </c>
      <c r="W88" s="45">
        <v>46234</v>
      </c>
      <c r="X88" s="40">
        <v>3992202000</v>
      </c>
      <c r="Y88" s="41">
        <v>58920000</v>
      </c>
      <c r="Z88" s="41">
        <v>1460400000</v>
      </c>
      <c r="AA88" s="41">
        <v>1532980000</v>
      </c>
      <c r="AB88" s="41">
        <v>939902000</v>
      </c>
      <c r="AC88" s="42">
        <f t="shared" si="6"/>
        <v>3992202000</v>
      </c>
      <c r="AD88" s="14">
        <v>0</v>
      </c>
      <c r="AE88" s="42">
        <f t="shared" si="4"/>
        <v>3992202000</v>
      </c>
      <c r="AF88" s="43">
        <v>0</v>
      </c>
      <c r="AG88" s="42">
        <v>3992202000</v>
      </c>
      <c r="AH88" s="20">
        <v>45</v>
      </c>
      <c r="AI88" s="16">
        <v>0.45</v>
      </c>
      <c r="AJ88" s="2" t="s">
        <v>641</v>
      </c>
      <c r="AK88" s="21" t="s">
        <v>418</v>
      </c>
      <c r="AL88" s="29" t="s">
        <v>320</v>
      </c>
      <c r="AM88" s="30">
        <v>800077635</v>
      </c>
      <c r="AN88" s="30">
        <v>1</v>
      </c>
      <c r="AO88" s="30" t="s">
        <v>657</v>
      </c>
      <c r="AP88" s="30">
        <v>4272000</v>
      </c>
      <c r="AQ88" s="31" t="s">
        <v>328</v>
      </c>
      <c r="AR88" s="22" t="s">
        <v>27</v>
      </c>
    </row>
    <row r="89" spans="1:44" ht="67.5">
      <c r="A89" s="24">
        <v>1</v>
      </c>
      <c r="B89" s="24"/>
      <c r="C89" s="24"/>
      <c r="D89" s="10"/>
      <c r="E89" s="10"/>
      <c r="F89" s="25"/>
      <c r="G89" s="44"/>
      <c r="H89" s="44">
        <v>1</v>
      </c>
      <c r="I89" s="44"/>
      <c r="J89" s="44"/>
      <c r="K89" s="44"/>
      <c r="L89" s="44"/>
      <c r="M89" s="44"/>
      <c r="N89" s="4" t="s">
        <v>129</v>
      </c>
      <c r="O89" s="34" t="s">
        <v>411</v>
      </c>
      <c r="P89" s="33" t="s">
        <v>754</v>
      </c>
      <c r="Q89" s="32" t="s">
        <v>755</v>
      </c>
      <c r="R89" s="4" t="s">
        <v>592</v>
      </c>
      <c r="S89" s="22" t="s">
        <v>593</v>
      </c>
      <c r="T89" s="28" t="s">
        <v>567</v>
      </c>
      <c r="U89" s="45">
        <v>45267</v>
      </c>
      <c r="V89" s="45">
        <v>45278</v>
      </c>
      <c r="W89" s="45">
        <v>46234</v>
      </c>
      <c r="X89" s="40">
        <v>4615774000</v>
      </c>
      <c r="Y89" s="41">
        <v>33100000</v>
      </c>
      <c r="Z89" s="41">
        <v>1699920000</v>
      </c>
      <c r="AA89" s="41">
        <v>1786668000</v>
      </c>
      <c r="AB89" s="41">
        <v>1096086000</v>
      </c>
      <c r="AC89" s="42">
        <f t="shared" si="6"/>
        <v>4615774000</v>
      </c>
      <c r="AD89" s="14">
        <v>0</v>
      </c>
      <c r="AE89" s="42">
        <f t="shared" si="4"/>
        <v>4615774000</v>
      </c>
      <c r="AF89" s="43">
        <v>0</v>
      </c>
      <c r="AG89" s="42">
        <v>4615774000</v>
      </c>
      <c r="AH89" s="20">
        <v>46</v>
      </c>
      <c r="AI89" s="16">
        <v>0.46</v>
      </c>
      <c r="AJ89" s="2" t="s">
        <v>641</v>
      </c>
      <c r="AK89" s="21" t="s">
        <v>418</v>
      </c>
      <c r="AL89" s="29" t="s">
        <v>704</v>
      </c>
      <c r="AM89" s="30">
        <v>830146016</v>
      </c>
      <c r="AN89" s="30">
        <v>6</v>
      </c>
      <c r="AO89" s="30" t="s">
        <v>705</v>
      </c>
      <c r="AP89" s="30">
        <v>7449870</v>
      </c>
      <c r="AQ89" s="31" t="s">
        <v>706</v>
      </c>
      <c r="AR89" s="22" t="s">
        <v>27</v>
      </c>
    </row>
    <row r="90" spans="1:44" ht="67.5">
      <c r="A90" s="24">
        <v>1</v>
      </c>
      <c r="B90" s="24"/>
      <c r="C90" s="24"/>
      <c r="D90" s="10"/>
      <c r="E90" s="10"/>
      <c r="F90" s="25"/>
      <c r="G90" s="44"/>
      <c r="H90" s="44">
        <v>1</v>
      </c>
      <c r="I90" s="44"/>
      <c r="J90" s="44"/>
      <c r="K90" s="44"/>
      <c r="L90" s="44"/>
      <c r="M90" s="44"/>
      <c r="N90" s="4" t="s">
        <v>129</v>
      </c>
      <c r="O90" s="34" t="s">
        <v>411</v>
      </c>
      <c r="P90" s="33" t="s">
        <v>754</v>
      </c>
      <c r="Q90" s="32" t="s">
        <v>755</v>
      </c>
      <c r="R90" s="4" t="s">
        <v>594</v>
      </c>
      <c r="S90" s="22" t="s">
        <v>226</v>
      </c>
      <c r="T90" s="28" t="s">
        <v>567</v>
      </c>
      <c r="U90" s="45">
        <v>45271</v>
      </c>
      <c r="V90" s="45">
        <v>45278</v>
      </c>
      <c r="W90" s="45">
        <v>46234</v>
      </c>
      <c r="X90" s="40">
        <v>263756000</v>
      </c>
      <c r="Y90" s="41">
        <v>5000000</v>
      </c>
      <c r="Z90" s="41">
        <v>96000000</v>
      </c>
      <c r="AA90" s="41">
        <v>100896000</v>
      </c>
      <c r="AB90" s="41">
        <v>61860000</v>
      </c>
      <c r="AC90" s="42">
        <f t="shared" si="6"/>
        <v>263756000</v>
      </c>
      <c r="AD90" s="14">
        <v>0</v>
      </c>
      <c r="AE90" s="42">
        <f t="shared" si="4"/>
        <v>263756000</v>
      </c>
      <c r="AF90" s="43">
        <v>0</v>
      </c>
      <c r="AG90" s="42">
        <v>263756000</v>
      </c>
      <c r="AH90" s="20">
        <v>47</v>
      </c>
      <c r="AI90" s="16">
        <v>0.47</v>
      </c>
      <c r="AJ90" s="2" t="s">
        <v>641</v>
      </c>
      <c r="AK90" s="21" t="s">
        <v>418</v>
      </c>
      <c r="AL90" s="29" t="s">
        <v>227</v>
      </c>
      <c r="AM90" s="30">
        <v>830053755</v>
      </c>
      <c r="AN90" s="30">
        <v>0</v>
      </c>
      <c r="AO90" s="30"/>
      <c r="AP90" s="30">
        <v>2174253</v>
      </c>
      <c r="AQ90" s="31" t="s">
        <v>228</v>
      </c>
      <c r="AR90" s="22" t="s">
        <v>27</v>
      </c>
    </row>
    <row r="91" spans="1:44" ht="67.5">
      <c r="A91" s="24">
        <v>1</v>
      </c>
      <c r="B91" s="24"/>
      <c r="C91" s="24"/>
      <c r="D91" s="10"/>
      <c r="E91" s="10"/>
      <c r="F91" s="25"/>
      <c r="G91" s="44"/>
      <c r="H91" s="44">
        <v>1</v>
      </c>
      <c r="I91" s="44"/>
      <c r="J91" s="44"/>
      <c r="K91" s="44"/>
      <c r="L91" s="44"/>
      <c r="M91" s="44"/>
      <c r="N91" s="4" t="s">
        <v>129</v>
      </c>
      <c r="O91" s="34" t="s">
        <v>411</v>
      </c>
      <c r="P91" s="33" t="s">
        <v>754</v>
      </c>
      <c r="Q91" s="32" t="s">
        <v>755</v>
      </c>
      <c r="R91" s="4" t="s">
        <v>595</v>
      </c>
      <c r="S91" s="22" t="s">
        <v>118</v>
      </c>
      <c r="T91" s="28" t="s">
        <v>567</v>
      </c>
      <c r="U91" s="45">
        <v>45271</v>
      </c>
      <c r="V91" s="45">
        <v>45273</v>
      </c>
      <c r="W91" s="45">
        <v>46234</v>
      </c>
      <c r="X91" s="40">
        <v>386500000</v>
      </c>
      <c r="Y91" s="41">
        <v>7500000</v>
      </c>
      <c r="Z91" s="41">
        <v>142000000</v>
      </c>
      <c r="AA91" s="41">
        <v>147000000</v>
      </c>
      <c r="AB91" s="41">
        <v>90000000</v>
      </c>
      <c r="AC91" s="42">
        <f t="shared" si="6"/>
        <v>386500000</v>
      </c>
      <c r="AD91" s="14">
        <v>0</v>
      </c>
      <c r="AE91" s="42">
        <f t="shared" si="4"/>
        <v>386500000</v>
      </c>
      <c r="AF91" s="43">
        <v>0</v>
      </c>
      <c r="AG91" s="42">
        <v>386500000</v>
      </c>
      <c r="AH91" s="20">
        <v>48</v>
      </c>
      <c r="AI91" s="16">
        <v>0.48</v>
      </c>
      <c r="AJ91" s="2" t="s">
        <v>641</v>
      </c>
      <c r="AK91" s="21" t="s">
        <v>418</v>
      </c>
      <c r="AL91" s="29" t="s">
        <v>707</v>
      </c>
      <c r="AM91" s="30">
        <v>830091676</v>
      </c>
      <c r="AN91" s="30">
        <v>9</v>
      </c>
      <c r="AO91" s="30" t="s">
        <v>708</v>
      </c>
      <c r="AP91" s="30">
        <v>3214931095</v>
      </c>
      <c r="AQ91" s="31" t="s">
        <v>54</v>
      </c>
      <c r="AR91" s="22" t="s">
        <v>27</v>
      </c>
    </row>
    <row r="92" spans="1:44" ht="67.5">
      <c r="A92" s="24">
        <v>1</v>
      </c>
      <c r="B92" s="24"/>
      <c r="C92" s="24"/>
      <c r="D92" s="10"/>
      <c r="E92" s="10"/>
      <c r="F92" s="25"/>
      <c r="G92" s="44"/>
      <c r="H92" s="44">
        <v>1</v>
      </c>
      <c r="I92" s="44"/>
      <c r="J92" s="44"/>
      <c r="K92" s="44"/>
      <c r="L92" s="44"/>
      <c r="M92" s="44"/>
      <c r="N92" s="4" t="s">
        <v>129</v>
      </c>
      <c r="O92" s="34" t="s">
        <v>411</v>
      </c>
      <c r="P92" s="33" t="s">
        <v>754</v>
      </c>
      <c r="Q92" s="32" t="s">
        <v>755</v>
      </c>
      <c r="R92" s="4" t="s">
        <v>596</v>
      </c>
      <c r="S92" s="22" t="s">
        <v>59</v>
      </c>
      <c r="T92" s="28" t="s">
        <v>567</v>
      </c>
      <c r="U92" s="45">
        <v>45271</v>
      </c>
      <c r="V92" s="45">
        <v>45273</v>
      </c>
      <c r="W92" s="45">
        <v>46234</v>
      </c>
      <c r="X92" s="40">
        <v>14117483000</v>
      </c>
      <c r="Y92" s="41">
        <v>146250000</v>
      </c>
      <c r="Z92" s="41">
        <v>5213900000</v>
      </c>
      <c r="AA92" s="41">
        <v>5443536000</v>
      </c>
      <c r="AB92" s="41">
        <v>3313797000</v>
      </c>
      <c r="AC92" s="42">
        <f t="shared" si="6"/>
        <v>14117483000</v>
      </c>
      <c r="AD92" s="14">
        <v>0</v>
      </c>
      <c r="AE92" s="42">
        <f t="shared" si="4"/>
        <v>14117483000</v>
      </c>
      <c r="AF92" s="43">
        <v>0</v>
      </c>
      <c r="AG92" s="42">
        <v>14117483000</v>
      </c>
      <c r="AH92" s="20">
        <v>49</v>
      </c>
      <c r="AI92" s="16">
        <v>0.49</v>
      </c>
      <c r="AJ92" s="2" t="s">
        <v>641</v>
      </c>
      <c r="AK92" s="21" t="s">
        <v>418</v>
      </c>
      <c r="AL92" s="29" t="s">
        <v>83</v>
      </c>
      <c r="AM92" s="30">
        <v>830025149</v>
      </c>
      <c r="AN92" s="30">
        <v>8</v>
      </c>
      <c r="AO92" s="30" t="s">
        <v>651</v>
      </c>
      <c r="AP92" s="30">
        <v>6683777</v>
      </c>
      <c r="AQ92" s="31" t="s">
        <v>84</v>
      </c>
      <c r="AR92" s="22" t="s">
        <v>27</v>
      </c>
    </row>
    <row r="93" spans="1:44" ht="67.5">
      <c r="A93" s="24">
        <v>1</v>
      </c>
      <c r="B93" s="24"/>
      <c r="C93" s="24"/>
      <c r="D93" s="10"/>
      <c r="E93" s="10"/>
      <c r="F93" s="25"/>
      <c r="G93" s="44"/>
      <c r="H93" s="44">
        <v>1</v>
      </c>
      <c r="I93" s="44"/>
      <c r="J93" s="44"/>
      <c r="K93" s="44"/>
      <c r="L93" s="44"/>
      <c r="M93" s="44"/>
      <c r="N93" s="4" t="s">
        <v>129</v>
      </c>
      <c r="O93" s="34" t="s">
        <v>411</v>
      </c>
      <c r="P93" s="33" t="s">
        <v>754</v>
      </c>
      <c r="Q93" s="32" t="s">
        <v>755</v>
      </c>
      <c r="R93" s="4" t="s">
        <v>597</v>
      </c>
      <c r="S93" s="22" t="s">
        <v>39</v>
      </c>
      <c r="T93" s="28" t="s">
        <v>567</v>
      </c>
      <c r="U93" s="45">
        <v>45273</v>
      </c>
      <c r="V93" s="45">
        <v>45279</v>
      </c>
      <c r="W93" s="45">
        <v>46234</v>
      </c>
      <c r="X93" s="40">
        <v>99036000</v>
      </c>
      <c r="Y93" s="41">
        <v>2000000</v>
      </c>
      <c r="Z93" s="41">
        <v>36000000</v>
      </c>
      <c r="AA93" s="41">
        <v>37836000</v>
      </c>
      <c r="AB93" s="41">
        <v>23200000</v>
      </c>
      <c r="AC93" s="42">
        <f t="shared" si="6"/>
        <v>99036000</v>
      </c>
      <c r="AD93" s="14">
        <v>0</v>
      </c>
      <c r="AE93" s="42">
        <f t="shared" si="4"/>
        <v>99036000</v>
      </c>
      <c r="AF93" s="43">
        <v>0</v>
      </c>
      <c r="AG93" s="42">
        <v>99036000</v>
      </c>
      <c r="AH93" s="20">
        <v>50</v>
      </c>
      <c r="AI93" s="16">
        <v>0.5</v>
      </c>
      <c r="AJ93" s="2" t="s">
        <v>641</v>
      </c>
      <c r="AK93" s="21" t="s">
        <v>418</v>
      </c>
      <c r="AL93" s="29" t="s">
        <v>709</v>
      </c>
      <c r="AM93" s="30">
        <v>860038579</v>
      </c>
      <c r="AN93" s="30">
        <v>7</v>
      </c>
      <c r="AO93" s="30" t="s">
        <v>710</v>
      </c>
      <c r="AP93" s="30">
        <v>3381177</v>
      </c>
      <c r="AQ93" s="31" t="s">
        <v>40</v>
      </c>
      <c r="AR93" s="22" t="s">
        <v>27</v>
      </c>
    </row>
    <row r="94" spans="1:44" ht="81">
      <c r="A94" s="24">
        <v>1</v>
      </c>
      <c r="B94" s="24"/>
      <c r="C94" s="24"/>
      <c r="D94" s="10"/>
      <c r="E94" s="10"/>
      <c r="F94" s="25"/>
      <c r="G94" s="44"/>
      <c r="H94" s="44">
        <v>1</v>
      </c>
      <c r="I94" s="44"/>
      <c r="J94" s="44"/>
      <c r="K94" s="44"/>
      <c r="L94" s="44"/>
      <c r="M94" s="44"/>
      <c r="N94" s="4" t="s">
        <v>129</v>
      </c>
      <c r="O94" s="34" t="s">
        <v>411</v>
      </c>
      <c r="P94" s="33" t="s">
        <v>754</v>
      </c>
      <c r="Q94" s="32" t="s">
        <v>755</v>
      </c>
      <c r="R94" s="4" t="s">
        <v>598</v>
      </c>
      <c r="S94" s="22" t="s">
        <v>599</v>
      </c>
      <c r="T94" s="28" t="s">
        <v>567</v>
      </c>
      <c r="U94" s="45">
        <v>45271</v>
      </c>
      <c r="V94" s="45">
        <v>45273</v>
      </c>
      <c r="W94" s="45">
        <v>46234</v>
      </c>
      <c r="X94" s="40">
        <v>1532065000</v>
      </c>
      <c r="Y94" s="41">
        <v>27000000</v>
      </c>
      <c r="Z94" s="41">
        <v>563000000</v>
      </c>
      <c r="AA94" s="41">
        <v>586672000</v>
      </c>
      <c r="AB94" s="41">
        <v>355393000</v>
      </c>
      <c r="AC94" s="42">
        <f t="shared" si="6"/>
        <v>1532065000</v>
      </c>
      <c r="AD94" s="14">
        <v>0</v>
      </c>
      <c r="AE94" s="42">
        <f t="shared" si="4"/>
        <v>1532065000</v>
      </c>
      <c r="AF94" s="43">
        <v>0</v>
      </c>
      <c r="AG94" s="42">
        <v>1532065000</v>
      </c>
      <c r="AH94" s="20">
        <v>51</v>
      </c>
      <c r="AI94" s="16">
        <v>0.51</v>
      </c>
      <c r="AJ94" s="2" t="s">
        <v>641</v>
      </c>
      <c r="AK94" s="21" t="s">
        <v>418</v>
      </c>
      <c r="AL94" s="29" t="s">
        <v>235</v>
      </c>
      <c r="AM94" s="30">
        <v>900810245</v>
      </c>
      <c r="AN94" s="30">
        <v>8</v>
      </c>
      <c r="AO94" s="30" t="s">
        <v>711</v>
      </c>
      <c r="AP94" s="30">
        <v>8944535</v>
      </c>
      <c r="AQ94" s="31" t="s">
        <v>236</v>
      </c>
      <c r="AR94" s="22" t="s">
        <v>330</v>
      </c>
    </row>
    <row r="95" spans="1:44" ht="67.5">
      <c r="A95" s="24">
        <v>1</v>
      </c>
      <c r="B95" s="24"/>
      <c r="C95" s="24"/>
      <c r="D95" s="10"/>
      <c r="E95" s="10"/>
      <c r="F95" s="25"/>
      <c r="G95" s="44"/>
      <c r="H95" s="44">
        <v>1</v>
      </c>
      <c r="I95" s="44"/>
      <c r="J95" s="44"/>
      <c r="K95" s="44"/>
      <c r="L95" s="44"/>
      <c r="M95" s="44"/>
      <c r="N95" s="4" t="s">
        <v>129</v>
      </c>
      <c r="O95" s="34" t="s">
        <v>411</v>
      </c>
      <c r="P95" s="33" t="s">
        <v>754</v>
      </c>
      <c r="Q95" s="32" t="s">
        <v>755</v>
      </c>
      <c r="R95" s="4" t="s">
        <v>600</v>
      </c>
      <c r="S95" s="22" t="s">
        <v>274</v>
      </c>
      <c r="T95" s="28" t="s">
        <v>567</v>
      </c>
      <c r="U95" s="45">
        <v>45271</v>
      </c>
      <c r="V95" s="45">
        <v>45275</v>
      </c>
      <c r="W95" s="45">
        <v>46234</v>
      </c>
      <c r="X95" s="40">
        <v>199700000</v>
      </c>
      <c r="Y95" s="41">
        <v>3000000</v>
      </c>
      <c r="Z95" s="41">
        <v>73000000</v>
      </c>
      <c r="AA95" s="41">
        <v>76700000</v>
      </c>
      <c r="AB95" s="41">
        <v>47000000</v>
      </c>
      <c r="AC95" s="42">
        <f t="shared" si="6"/>
        <v>199700000</v>
      </c>
      <c r="AD95" s="14">
        <v>0</v>
      </c>
      <c r="AE95" s="42">
        <f t="shared" si="4"/>
        <v>199700000</v>
      </c>
      <c r="AF95" s="43">
        <v>0</v>
      </c>
      <c r="AG95" s="42">
        <v>199700000</v>
      </c>
      <c r="AH95" s="20">
        <v>52</v>
      </c>
      <c r="AI95" s="16">
        <v>0.52</v>
      </c>
      <c r="AJ95" s="2" t="s">
        <v>641</v>
      </c>
      <c r="AK95" s="21" t="s">
        <v>418</v>
      </c>
      <c r="AL95" s="29" t="s">
        <v>282</v>
      </c>
      <c r="AM95" s="30">
        <v>900545507</v>
      </c>
      <c r="AN95" s="30">
        <v>6</v>
      </c>
      <c r="AO95" s="30" t="s">
        <v>323</v>
      </c>
      <c r="AP95" s="30">
        <v>3835087</v>
      </c>
      <c r="AQ95" s="31" t="s">
        <v>283</v>
      </c>
      <c r="AR95" s="22" t="s">
        <v>27</v>
      </c>
    </row>
    <row r="96" spans="1:44" ht="67.5">
      <c r="A96" s="24">
        <v>1</v>
      </c>
      <c r="B96" s="24"/>
      <c r="C96" s="24"/>
      <c r="D96" s="10"/>
      <c r="E96" s="10"/>
      <c r="F96" s="25"/>
      <c r="G96" s="44"/>
      <c r="H96" s="44">
        <v>1</v>
      </c>
      <c r="I96" s="44"/>
      <c r="J96" s="44"/>
      <c r="K96" s="44"/>
      <c r="L96" s="44"/>
      <c r="M96" s="44"/>
      <c r="N96" s="4" t="s">
        <v>129</v>
      </c>
      <c r="O96" s="34" t="s">
        <v>411</v>
      </c>
      <c r="P96" s="33" t="s">
        <v>754</v>
      </c>
      <c r="Q96" s="32" t="s">
        <v>755</v>
      </c>
      <c r="R96" s="4" t="s">
        <v>601</v>
      </c>
      <c r="S96" s="22" t="s">
        <v>275</v>
      </c>
      <c r="T96" s="28" t="s">
        <v>567</v>
      </c>
      <c r="U96" s="45">
        <v>45271</v>
      </c>
      <c r="V96" s="45">
        <v>45275</v>
      </c>
      <c r="W96" s="45">
        <v>46234</v>
      </c>
      <c r="X96" s="40">
        <v>530598000</v>
      </c>
      <c r="Y96" s="41">
        <v>8500000</v>
      </c>
      <c r="Z96" s="41">
        <v>193800000</v>
      </c>
      <c r="AA96" s="41">
        <v>203769000</v>
      </c>
      <c r="AB96" s="41">
        <v>124529000</v>
      </c>
      <c r="AC96" s="42">
        <f t="shared" si="6"/>
        <v>530598000</v>
      </c>
      <c r="AD96" s="14">
        <v>0</v>
      </c>
      <c r="AE96" s="42">
        <f t="shared" si="4"/>
        <v>530598000</v>
      </c>
      <c r="AF96" s="43">
        <v>0</v>
      </c>
      <c r="AG96" s="42">
        <v>530598000</v>
      </c>
      <c r="AH96" s="20">
        <v>53</v>
      </c>
      <c r="AI96" s="16">
        <v>0.53</v>
      </c>
      <c r="AJ96" s="2" t="s">
        <v>641</v>
      </c>
      <c r="AK96" s="21" t="s">
        <v>418</v>
      </c>
      <c r="AL96" s="29" t="s">
        <v>284</v>
      </c>
      <c r="AM96" s="30">
        <v>900539662</v>
      </c>
      <c r="AN96" s="30">
        <v>5</v>
      </c>
      <c r="AO96" s="30" t="s">
        <v>656</v>
      </c>
      <c r="AP96" s="30">
        <v>4059181</v>
      </c>
      <c r="AQ96" s="31" t="s">
        <v>285</v>
      </c>
      <c r="AR96" s="22" t="s">
        <v>27</v>
      </c>
    </row>
    <row r="97" spans="1:44" ht="67.5">
      <c r="A97" s="24">
        <v>1</v>
      </c>
      <c r="B97" s="24"/>
      <c r="C97" s="24"/>
      <c r="D97" s="10"/>
      <c r="E97" s="10"/>
      <c r="F97" s="25"/>
      <c r="G97" s="44"/>
      <c r="H97" s="44">
        <v>1</v>
      </c>
      <c r="I97" s="44"/>
      <c r="J97" s="44"/>
      <c r="K97" s="44"/>
      <c r="L97" s="44"/>
      <c r="M97" s="44"/>
      <c r="N97" s="4" t="s">
        <v>129</v>
      </c>
      <c r="O97" s="34" t="s">
        <v>411</v>
      </c>
      <c r="P97" s="33" t="s">
        <v>754</v>
      </c>
      <c r="Q97" s="32" t="s">
        <v>755</v>
      </c>
      <c r="R97" s="4" t="s">
        <v>602</v>
      </c>
      <c r="S97" s="22" t="s">
        <v>416</v>
      </c>
      <c r="T97" s="28" t="s">
        <v>567</v>
      </c>
      <c r="U97" s="45">
        <v>45278</v>
      </c>
      <c r="V97" s="45">
        <v>45286</v>
      </c>
      <c r="W97" s="45">
        <v>46234</v>
      </c>
      <c r="X97" s="40">
        <v>199100000</v>
      </c>
      <c r="Y97" s="41">
        <v>4000000</v>
      </c>
      <c r="Z97" s="41">
        <v>73300000</v>
      </c>
      <c r="AA97" s="41">
        <v>75500000</v>
      </c>
      <c r="AB97" s="41">
        <v>46300000</v>
      </c>
      <c r="AC97" s="42">
        <f t="shared" si="6"/>
        <v>199100000</v>
      </c>
      <c r="AD97" s="14">
        <v>0</v>
      </c>
      <c r="AE97" s="42">
        <f t="shared" si="4"/>
        <v>199100000</v>
      </c>
      <c r="AF97" s="43">
        <v>0</v>
      </c>
      <c r="AG97" s="42">
        <v>199100000</v>
      </c>
      <c r="AH97" s="20">
        <v>54</v>
      </c>
      <c r="AI97" s="16">
        <v>0.54</v>
      </c>
      <c r="AJ97" s="2" t="s">
        <v>641</v>
      </c>
      <c r="AK97" s="21" t="s">
        <v>418</v>
      </c>
      <c r="AL97" s="29" t="s">
        <v>421</v>
      </c>
      <c r="AM97" s="30">
        <v>811021765</v>
      </c>
      <c r="AN97" s="30">
        <v>8</v>
      </c>
      <c r="AO97" s="30" t="s">
        <v>423</v>
      </c>
      <c r="AP97" s="30">
        <v>3204000</v>
      </c>
      <c r="AQ97" s="31" t="s">
        <v>424</v>
      </c>
      <c r="AR97" s="22" t="s">
        <v>44</v>
      </c>
    </row>
    <row r="98" spans="1:44" ht="67.5">
      <c r="A98" s="24">
        <v>1</v>
      </c>
      <c r="B98" s="24"/>
      <c r="C98" s="24"/>
      <c r="D98" s="10"/>
      <c r="E98" s="10"/>
      <c r="F98" s="25"/>
      <c r="G98" s="44"/>
      <c r="H98" s="44">
        <v>1</v>
      </c>
      <c r="I98" s="44"/>
      <c r="J98" s="44"/>
      <c r="K98" s="44"/>
      <c r="L98" s="44"/>
      <c r="M98" s="44"/>
      <c r="N98" s="4" t="s">
        <v>129</v>
      </c>
      <c r="O98" s="34" t="s">
        <v>411</v>
      </c>
      <c r="P98" s="33" t="s">
        <v>754</v>
      </c>
      <c r="Q98" s="32" t="s">
        <v>755</v>
      </c>
      <c r="R98" s="4" t="s">
        <v>603</v>
      </c>
      <c r="S98" s="22" t="s">
        <v>315</v>
      </c>
      <c r="T98" s="28" t="s">
        <v>567</v>
      </c>
      <c r="U98" s="45">
        <v>45273</v>
      </c>
      <c r="V98" s="45">
        <v>45279</v>
      </c>
      <c r="W98" s="45">
        <v>46234</v>
      </c>
      <c r="X98" s="40">
        <v>227810000</v>
      </c>
      <c r="Y98" s="41">
        <v>4750000</v>
      </c>
      <c r="Z98" s="41">
        <v>82500000</v>
      </c>
      <c r="AA98" s="41">
        <v>87530000</v>
      </c>
      <c r="AB98" s="41">
        <v>53030000</v>
      </c>
      <c r="AC98" s="46">
        <f>Y98+Z98+AA98+AB98</f>
        <v>227810000</v>
      </c>
      <c r="AD98" s="14">
        <v>0</v>
      </c>
      <c r="AE98" s="42">
        <f t="shared" si="4"/>
        <v>227810000</v>
      </c>
      <c r="AF98" s="43">
        <v>0</v>
      </c>
      <c r="AG98" s="42">
        <v>227810000</v>
      </c>
      <c r="AH98" s="20">
        <v>55</v>
      </c>
      <c r="AI98" s="16">
        <v>0.55000000000000004</v>
      </c>
      <c r="AJ98" s="2" t="s">
        <v>641</v>
      </c>
      <c r="AK98" s="21" t="s">
        <v>418</v>
      </c>
      <c r="AL98" s="29" t="s">
        <v>322</v>
      </c>
      <c r="AM98" s="30">
        <v>900448208</v>
      </c>
      <c r="AN98" s="30">
        <v>3</v>
      </c>
      <c r="AO98" s="30" t="s">
        <v>712</v>
      </c>
      <c r="AP98" s="30">
        <v>5082122</v>
      </c>
      <c r="AQ98" s="31" t="s">
        <v>331</v>
      </c>
      <c r="AR98" s="22" t="s">
        <v>27</v>
      </c>
    </row>
    <row r="99" spans="1:44" ht="67.5">
      <c r="A99" s="24">
        <v>1</v>
      </c>
      <c r="B99" s="24"/>
      <c r="C99" s="24"/>
      <c r="D99" s="10"/>
      <c r="E99" s="10"/>
      <c r="F99" s="25"/>
      <c r="G99" s="44"/>
      <c r="H99" s="44">
        <v>1</v>
      </c>
      <c r="I99" s="44"/>
      <c r="J99" s="44"/>
      <c r="K99" s="44"/>
      <c r="L99" s="44"/>
      <c r="M99" s="44"/>
      <c r="N99" s="4" t="s">
        <v>129</v>
      </c>
      <c r="O99" s="34" t="s">
        <v>28</v>
      </c>
      <c r="P99" s="33" t="s">
        <v>754</v>
      </c>
      <c r="Q99" s="32" t="s">
        <v>755</v>
      </c>
      <c r="R99" s="4" t="s">
        <v>604</v>
      </c>
      <c r="S99" s="22" t="s">
        <v>132</v>
      </c>
      <c r="T99" s="28" t="s">
        <v>567</v>
      </c>
      <c r="U99" s="45">
        <v>45271</v>
      </c>
      <c r="V99" s="45">
        <v>45279</v>
      </c>
      <c r="W99" s="45">
        <v>46234</v>
      </c>
      <c r="X99" s="40">
        <v>527832000</v>
      </c>
      <c r="Y99" s="41">
        <v>10150000</v>
      </c>
      <c r="Z99" s="41">
        <v>192000000</v>
      </c>
      <c r="AA99" s="41">
        <v>201873000</v>
      </c>
      <c r="AB99" s="41">
        <v>123809000</v>
      </c>
      <c r="AC99" s="42">
        <f>Y99+Z99+AA99+AB99</f>
        <v>527832000</v>
      </c>
      <c r="AD99" s="14">
        <v>0</v>
      </c>
      <c r="AE99" s="42">
        <f t="shared" si="4"/>
        <v>527832000</v>
      </c>
      <c r="AF99" s="43">
        <v>0</v>
      </c>
      <c r="AG99" s="42">
        <v>527832000</v>
      </c>
      <c r="AH99" s="20">
        <v>56</v>
      </c>
      <c r="AI99" s="16">
        <v>0.56000000000000005</v>
      </c>
      <c r="AJ99" s="2" t="s">
        <v>641</v>
      </c>
      <c r="AK99" s="21" t="s">
        <v>418</v>
      </c>
      <c r="AL99" s="29" t="s">
        <v>80</v>
      </c>
      <c r="AM99" s="30">
        <v>800108708</v>
      </c>
      <c r="AN99" s="30">
        <v>3</v>
      </c>
      <c r="AO99" s="30" t="s">
        <v>713</v>
      </c>
      <c r="AP99" s="30">
        <v>5240015</v>
      </c>
      <c r="AQ99" s="31" t="s">
        <v>53</v>
      </c>
      <c r="AR99" s="22" t="s">
        <v>27</v>
      </c>
    </row>
    <row r="100" spans="1:44" ht="67.5">
      <c r="A100" s="24">
        <v>1</v>
      </c>
      <c r="B100" s="24"/>
      <c r="C100" s="24"/>
      <c r="D100" s="10"/>
      <c r="E100" s="10"/>
      <c r="F100" s="25"/>
      <c r="G100" s="44"/>
      <c r="H100" s="44">
        <v>1</v>
      </c>
      <c r="I100" s="44"/>
      <c r="J100" s="44"/>
      <c r="K100" s="44"/>
      <c r="L100" s="44"/>
      <c r="M100" s="44"/>
      <c r="N100" s="4" t="s">
        <v>129</v>
      </c>
      <c r="O100" s="34" t="s">
        <v>411</v>
      </c>
      <c r="P100" s="33" t="s">
        <v>754</v>
      </c>
      <c r="Q100" s="32" t="s">
        <v>755</v>
      </c>
      <c r="R100" s="4" t="s">
        <v>605</v>
      </c>
      <c r="S100" s="22" t="s">
        <v>606</v>
      </c>
      <c r="T100" s="28" t="s">
        <v>567</v>
      </c>
      <c r="U100" s="45">
        <v>45272</v>
      </c>
      <c r="V100" s="45">
        <v>45273</v>
      </c>
      <c r="W100" s="45">
        <v>46234</v>
      </c>
      <c r="X100" s="40">
        <v>1323044000</v>
      </c>
      <c r="Y100" s="41">
        <v>24500000</v>
      </c>
      <c r="Z100" s="41">
        <v>483600000</v>
      </c>
      <c r="AA100" s="41">
        <v>505144000</v>
      </c>
      <c r="AB100" s="41">
        <v>309800000</v>
      </c>
      <c r="AC100" s="42">
        <f>Y100+Z100+AA100+AB100</f>
        <v>1323044000</v>
      </c>
      <c r="AD100" s="14">
        <v>0</v>
      </c>
      <c r="AE100" s="42">
        <f t="shared" si="4"/>
        <v>1323044000</v>
      </c>
      <c r="AF100" s="43">
        <v>0</v>
      </c>
      <c r="AG100" s="42">
        <v>1323044000</v>
      </c>
      <c r="AH100" s="20">
        <v>57</v>
      </c>
      <c r="AI100" s="16">
        <v>0.56999999999999995</v>
      </c>
      <c r="AJ100" s="2" t="s">
        <v>641</v>
      </c>
      <c r="AK100" s="21" t="s">
        <v>418</v>
      </c>
      <c r="AL100" s="29" t="s">
        <v>714</v>
      </c>
      <c r="AM100" s="30">
        <v>830070192</v>
      </c>
      <c r="AN100" s="30">
        <v>6</v>
      </c>
      <c r="AO100" s="30" t="s">
        <v>715</v>
      </c>
      <c r="AP100" s="30">
        <v>7447300</v>
      </c>
      <c r="AQ100" s="31" t="s">
        <v>716</v>
      </c>
      <c r="AR100" s="22" t="s">
        <v>27</v>
      </c>
    </row>
    <row r="101" spans="1:44" ht="67.5">
      <c r="A101" s="24">
        <v>1</v>
      </c>
      <c r="B101" s="24"/>
      <c r="C101" s="24"/>
      <c r="D101" s="10"/>
      <c r="E101" s="10"/>
      <c r="F101" s="25"/>
      <c r="G101" s="44"/>
      <c r="H101" s="44">
        <v>1</v>
      </c>
      <c r="I101" s="44"/>
      <c r="J101" s="44"/>
      <c r="K101" s="44"/>
      <c r="L101" s="44"/>
      <c r="M101" s="44"/>
      <c r="N101" s="4" t="s">
        <v>129</v>
      </c>
      <c r="O101" s="34" t="s">
        <v>411</v>
      </c>
      <c r="P101" s="33" t="s">
        <v>754</v>
      </c>
      <c r="Q101" s="32" t="s">
        <v>755</v>
      </c>
      <c r="R101" s="4" t="s">
        <v>607</v>
      </c>
      <c r="S101" s="22" t="s">
        <v>531</v>
      </c>
      <c r="T101" s="28" t="s">
        <v>567</v>
      </c>
      <c r="U101" s="45">
        <v>45271</v>
      </c>
      <c r="V101" s="45">
        <v>45278</v>
      </c>
      <c r="W101" s="45">
        <v>46234</v>
      </c>
      <c r="X101" s="40">
        <v>667036000</v>
      </c>
      <c r="Y101" s="41">
        <v>10450000</v>
      </c>
      <c r="Z101" s="41">
        <v>243600000</v>
      </c>
      <c r="AA101" s="41">
        <v>256023000</v>
      </c>
      <c r="AB101" s="41">
        <v>156963000</v>
      </c>
      <c r="AC101" s="42">
        <f>Y101+Z101+AA101+AB101</f>
        <v>667036000</v>
      </c>
      <c r="AD101" s="14">
        <v>0</v>
      </c>
      <c r="AE101" s="42">
        <f t="shared" si="4"/>
        <v>667036000</v>
      </c>
      <c r="AF101" s="43">
        <v>0</v>
      </c>
      <c r="AG101" s="42">
        <v>667036000</v>
      </c>
      <c r="AH101" s="20">
        <v>58</v>
      </c>
      <c r="AI101" s="16">
        <v>0.57999999999999996</v>
      </c>
      <c r="AJ101" s="2" t="s">
        <v>641</v>
      </c>
      <c r="AK101" s="21" t="s">
        <v>418</v>
      </c>
      <c r="AL101" s="29" t="s">
        <v>79</v>
      </c>
      <c r="AM101" s="30">
        <v>802000335</v>
      </c>
      <c r="AN101" s="30">
        <v>1</v>
      </c>
      <c r="AO101" s="30"/>
      <c r="AP101" s="30">
        <v>3176415756</v>
      </c>
      <c r="AQ101" s="31" t="s">
        <v>112</v>
      </c>
      <c r="AR101" s="22" t="s">
        <v>27</v>
      </c>
    </row>
    <row r="102" spans="1:44" ht="67.5">
      <c r="A102" s="24">
        <v>1</v>
      </c>
      <c r="B102" s="24"/>
      <c r="C102" s="24"/>
      <c r="D102" s="10"/>
      <c r="E102" s="10"/>
      <c r="F102" s="25"/>
      <c r="G102" s="44"/>
      <c r="H102" s="44"/>
      <c r="I102" s="44"/>
      <c r="J102" s="44">
        <v>1</v>
      </c>
      <c r="K102" s="44"/>
      <c r="L102" s="44"/>
      <c r="M102" s="44"/>
      <c r="N102" s="4" t="s">
        <v>355</v>
      </c>
      <c r="O102" s="34" t="s">
        <v>296</v>
      </c>
      <c r="P102" s="33" t="s">
        <v>756</v>
      </c>
      <c r="Q102" s="32" t="s">
        <v>757</v>
      </c>
      <c r="R102" s="4" t="s">
        <v>608</v>
      </c>
      <c r="S102" s="22" t="s">
        <v>609</v>
      </c>
      <c r="T102" s="28" t="s">
        <v>610</v>
      </c>
      <c r="U102" s="45">
        <v>45271</v>
      </c>
      <c r="V102" s="45">
        <v>45275</v>
      </c>
      <c r="W102" s="45">
        <v>45641</v>
      </c>
      <c r="X102" s="40">
        <v>1760000000</v>
      </c>
      <c r="Y102" s="41">
        <v>0</v>
      </c>
      <c r="Z102" s="41">
        <v>0</v>
      </c>
      <c r="AA102" s="41">
        <v>0</v>
      </c>
      <c r="AB102" s="41">
        <v>0</v>
      </c>
      <c r="AC102" s="42">
        <f>X102</f>
        <v>1760000000</v>
      </c>
      <c r="AD102" s="14">
        <v>0</v>
      </c>
      <c r="AE102" s="42">
        <f t="shared" si="4"/>
        <v>1760000000</v>
      </c>
      <c r="AF102" s="43">
        <v>0</v>
      </c>
      <c r="AG102" s="42">
        <v>1760000000</v>
      </c>
      <c r="AH102" s="20">
        <v>60</v>
      </c>
      <c r="AI102" s="16">
        <v>0.6</v>
      </c>
      <c r="AJ102" s="2" t="s">
        <v>642</v>
      </c>
      <c r="AK102" s="21" t="s">
        <v>418</v>
      </c>
      <c r="AL102" s="29" t="s">
        <v>717</v>
      </c>
      <c r="AM102" s="30">
        <v>900809815</v>
      </c>
      <c r="AN102" s="30">
        <v>4</v>
      </c>
      <c r="AO102" s="30" t="s">
        <v>718</v>
      </c>
      <c r="AP102" s="30">
        <v>3047265</v>
      </c>
      <c r="AQ102" s="31" t="s">
        <v>152</v>
      </c>
      <c r="AR102" s="22" t="s">
        <v>27</v>
      </c>
    </row>
    <row r="103" spans="1:44" ht="54">
      <c r="A103" s="24">
        <v>1</v>
      </c>
      <c r="B103" s="24"/>
      <c r="C103" s="24"/>
      <c r="D103" s="10"/>
      <c r="E103" s="10"/>
      <c r="F103" s="25"/>
      <c r="G103" s="44"/>
      <c r="H103" s="44"/>
      <c r="I103" s="44">
        <v>1</v>
      </c>
      <c r="J103" s="44"/>
      <c r="K103" s="44"/>
      <c r="L103" s="44"/>
      <c r="M103" s="44"/>
      <c r="N103" s="4" t="s">
        <v>261</v>
      </c>
      <c r="O103" s="34" t="s">
        <v>58</v>
      </c>
      <c r="P103" s="33" t="s">
        <v>758</v>
      </c>
      <c r="Q103" s="32" t="s">
        <v>759</v>
      </c>
      <c r="R103" s="4" t="s">
        <v>611</v>
      </c>
      <c r="S103" s="22" t="s">
        <v>39</v>
      </c>
      <c r="T103" s="28" t="s">
        <v>612</v>
      </c>
      <c r="U103" s="12">
        <v>45273</v>
      </c>
      <c r="V103" s="12">
        <v>45280</v>
      </c>
      <c r="W103" s="12">
        <v>45351</v>
      </c>
      <c r="X103" s="40">
        <v>5561803</v>
      </c>
      <c r="Y103" s="41">
        <v>0</v>
      </c>
      <c r="Z103" s="41">
        <v>0</v>
      </c>
      <c r="AA103" s="41">
        <v>0</v>
      </c>
      <c r="AB103" s="41">
        <v>0</v>
      </c>
      <c r="AC103" s="42">
        <f>X103</f>
        <v>5561803</v>
      </c>
      <c r="AD103" s="14">
        <v>0</v>
      </c>
      <c r="AE103" s="42">
        <f t="shared" si="4"/>
        <v>5561803</v>
      </c>
      <c r="AF103" s="43">
        <v>0</v>
      </c>
      <c r="AG103" s="42">
        <v>5561803</v>
      </c>
      <c r="AH103" s="20">
        <v>61</v>
      </c>
      <c r="AI103" s="16">
        <v>0.61</v>
      </c>
      <c r="AJ103" s="2" t="s">
        <v>643</v>
      </c>
      <c r="AK103" s="21" t="s">
        <v>418</v>
      </c>
      <c r="AL103" s="29" t="s">
        <v>709</v>
      </c>
      <c r="AM103" s="30">
        <v>860038579</v>
      </c>
      <c r="AN103" s="30">
        <v>7</v>
      </c>
      <c r="AO103" s="30" t="s">
        <v>710</v>
      </c>
      <c r="AP103" s="30">
        <v>3381177</v>
      </c>
      <c r="AQ103" s="31" t="s">
        <v>40</v>
      </c>
      <c r="AR103" s="22" t="s">
        <v>27</v>
      </c>
    </row>
    <row r="104" spans="1:44" ht="67.5">
      <c r="A104" s="24">
        <v>1</v>
      </c>
      <c r="B104" s="24"/>
      <c r="C104" s="24"/>
      <c r="D104" s="10"/>
      <c r="E104" s="10"/>
      <c r="F104" s="25"/>
      <c r="G104" s="44"/>
      <c r="H104" s="44"/>
      <c r="I104" s="44"/>
      <c r="J104" s="44">
        <v>1</v>
      </c>
      <c r="K104" s="44"/>
      <c r="L104" s="44"/>
      <c r="M104" s="44"/>
      <c r="N104" s="4" t="s">
        <v>206</v>
      </c>
      <c r="O104" s="34" t="s">
        <v>296</v>
      </c>
      <c r="P104" s="33" t="s">
        <v>760</v>
      </c>
      <c r="Q104" s="32" t="s">
        <v>761</v>
      </c>
      <c r="R104" s="4" t="s">
        <v>613</v>
      </c>
      <c r="S104" s="22" t="s">
        <v>160</v>
      </c>
      <c r="T104" s="28" t="s">
        <v>614</v>
      </c>
      <c r="U104" s="45">
        <v>45274</v>
      </c>
      <c r="V104" s="45">
        <v>45279</v>
      </c>
      <c r="W104" s="45">
        <v>46234</v>
      </c>
      <c r="X104" s="40">
        <v>9025500374</v>
      </c>
      <c r="Y104" s="41">
        <v>200000000</v>
      </c>
      <c r="Z104" s="41">
        <v>3282304725</v>
      </c>
      <c r="AA104" s="41">
        <v>3461821283</v>
      </c>
      <c r="AB104" s="41">
        <v>2081374366</v>
      </c>
      <c r="AC104" s="42">
        <f>Y104+Z104+AA104+AB104</f>
        <v>9025500374</v>
      </c>
      <c r="AD104" s="14">
        <v>0</v>
      </c>
      <c r="AE104" s="42">
        <f t="shared" si="4"/>
        <v>9025500374</v>
      </c>
      <c r="AF104" s="43">
        <v>0</v>
      </c>
      <c r="AG104" s="42">
        <v>9025500374</v>
      </c>
      <c r="AH104" s="20">
        <v>62</v>
      </c>
      <c r="AI104" s="16">
        <v>0.62</v>
      </c>
      <c r="AJ104" s="2" t="s">
        <v>644</v>
      </c>
      <c r="AK104" s="21" t="s">
        <v>418</v>
      </c>
      <c r="AL104" s="29" t="s">
        <v>719</v>
      </c>
      <c r="AM104" s="30">
        <v>901532754</v>
      </c>
      <c r="AN104" s="30">
        <v>6</v>
      </c>
      <c r="AO104" s="30" t="s">
        <v>720</v>
      </c>
      <c r="AP104" s="30">
        <v>7046446</v>
      </c>
      <c r="AQ104" s="31" t="s">
        <v>161</v>
      </c>
      <c r="AR104" s="22" t="s">
        <v>27</v>
      </c>
    </row>
    <row r="105" spans="1:44" ht="67.5">
      <c r="A105" s="24">
        <v>1</v>
      </c>
      <c r="B105" s="24"/>
      <c r="C105" s="24"/>
      <c r="D105" s="10"/>
      <c r="E105" s="10"/>
      <c r="F105" s="25"/>
      <c r="G105" s="44"/>
      <c r="H105" s="44"/>
      <c r="I105" s="44"/>
      <c r="J105" s="44">
        <v>1</v>
      </c>
      <c r="K105" s="44"/>
      <c r="L105" s="44"/>
      <c r="M105" s="44"/>
      <c r="N105" s="4" t="s">
        <v>206</v>
      </c>
      <c r="O105" s="34" t="s">
        <v>762</v>
      </c>
      <c r="P105" s="33" t="s">
        <v>760</v>
      </c>
      <c r="Q105" s="32" t="s">
        <v>761</v>
      </c>
      <c r="R105" s="4" t="s">
        <v>615</v>
      </c>
      <c r="S105" s="22" t="s">
        <v>616</v>
      </c>
      <c r="T105" s="28" t="s">
        <v>617</v>
      </c>
      <c r="U105" s="45">
        <v>45274</v>
      </c>
      <c r="V105" s="45">
        <v>45279</v>
      </c>
      <c r="W105" s="45">
        <v>46599</v>
      </c>
      <c r="X105" s="40">
        <v>1576710367</v>
      </c>
      <c r="Y105" s="41">
        <v>50000000</v>
      </c>
      <c r="Z105" s="41">
        <v>576895275</v>
      </c>
      <c r="AA105" s="41">
        <v>594197918</v>
      </c>
      <c r="AB105" s="41">
        <v>355617174</v>
      </c>
      <c r="AC105" s="42">
        <f>X105</f>
        <v>1576710367</v>
      </c>
      <c r="AD105" s="14">
        <v>0</v>
      </c>
      <c r="AE105" s="42">
        <f t="shared" si="4"/>
        <v>1576710367</v>
      </c>
      <c r="AF105" s="43">
        <v>0</v>
      </c>
      <c r="AG105" s="42">
        <v>1576710367</v>
      </c>
      <c r="AH105" s="20">
        <v>63</v>
      </c>
      <c r="AI105" s="16">
        <v>0.63</v>
      </c>
      <c r="AJ105" s="2" t="s">
        <v>644</v>
      </c>
      <c r="AK105" s="21" t="s">
        <v>418</v>
      </c>
      <c r="AL105" s="29" t="s">
        <v>721</v>
      </c>
      <c r="AM105" s="30">
        <v>900789891</v>
      </c>
      <c r="AN105" s="30">
        <v>7</v>
      </c>
      <c r="AO105" s="30"/>
      <c r="AP105" s="30">
        <v>7046446</v>
      </c>
      <c r="AQ105" s="31" t="s">
        <v>722</v>
      </c>
      <c r="AR105" s="22" t="s">
        <v>27</v>
      </c>
    </row>
    <row r="106" spans="1:44" ht="108">
      <c r="A106" s="24">
        <v>1</v>
      </c>
      <c r="B106" s="24"/>
      <c r="C106" s="24"/>
      <c r="D106" s="10"/>
      <c r="E106" s="10"/>
      <c r="F106" s="25"/>
      <c r="G106" s="44"/>
      <c r="H106" s="44"/>
      <c r="I106" s="44"/>
      <c r="J106" s="44">
        <v>1</v>
      </c>
      <c r="K106" s="44"/>
      <c r="L106" s="44"/>
      <c r="M106" s="44"/>
      <c r="N106" s="4" t="s">
        <v>229</v>
      </c>
      <c r="O106" s="34" t="s">
        <v>411</v>
      </c>
      <c r="P106" s="33" t="s">
        <v>763</v>
      </c>
      <c r="Q106" s="32" t="s">
        <v>764</v>
      </c>
      <c r="R106" s="4" t="s">
        <v>618</v>
      </c>
      <c r="S106" s="22" t="s">
        <v>245</v>
      </c>
      <c r="T106" s="28" t="s">
        <v>619</v>
      </c>
      <c r="U106" s="45">
        <v>45286</v>
      </c>
      <c r="V106" s="45">
        <v>45288</v>
      </c>
      <c r="W106" s="45">
        <v>46234</v>
      </c>
      <c r="X106" s="40">
        <v>900100000</v>
      </c>
      <c r="Y106" s="41">
        <v>100000</v>
      </c>
      <c r="Z106" s="41">
        <v>300000000</v>
      </c>
      <c r="AA106" s="41">
        <v>300000000</v>
      </c>
      <c r="AB106" s="41">
        <v>300000000</v>
      </c>
      <c r="AC106" s="42">
        <f t="shared" ref="AC106:AC139" si="7">X106</f>
        <v>900100000</v>
      </c>
      <c r="AD106" s="14">
        <v>0</v>
      </c>
      <c r="AE106" s="42">
        <f t="shared" ref="AE106:AE113" si="8">+X106</f>
        <v>900100000</v>
      </c>
      <c r="AF106" s="43">
        <v>0</v>
      </c>
      <c r="AG106" s="42">
        <v>900100000</v>
      </c>
      <c r="AH106" s="20">
        <v>67</v>
      </c>
      <c r="AI106" s="16">
        <v>0.67</v>
      </c>
      <c r="AJ106" s="2" t="s">
        <v>645</v>
      </c>
      <c r="AK106" s="21" t="s">
        <v>418</v>
      </c>
      <c r="AL106" s="29" t="s">
        <v>224</v>
      </c>
      <c r="AM106" s="30">
        <v>860529890</v>
      </c>
      <c r="AN106" s="30">
        <v>0</v>
      </c>
      <c r="AO106" s="30" t="s">
        <v>723</v>
      </c>
      <c r="AP106" s="30">
        <v>6023333</v>
      </c>
      <c r="AQ106" s="31" t="s">
        <v>225</v>
      </c>
      <c r="AR106" s="22" t="s">
        <v>27</v>
      </c>
    </row>
    <row r="107" spans="1:44" ht="81">
      <c r="A107" s="24">
        <v>1</v>
      </c>
      <c r="B107" s="24"/>
      <c r="C107" s="24"/>
      <c r="D107" s="10"/>
      <c r="E107" s="10"/>
      <c r="F107" s="25"/>
      <c r="G107" s="44"/>
      <c r="H107" s="44"/>
      <c r="I107" s="44"/>
      <c r="J107" s="44">
        <v>1</v>
      </c>
      <c r="K107" s="44"/>
      <c r="L107" s="44"/>
      <c r="M107" s="44"/>
      <c r="N107" s="4" t="s">
        <v>229</v>
      </c>
      <c r="O107" s="34" t="s">
        <v>411</v>
      </c>
      <c r="P107" s="33" t="s">
        <v>763</v>
      </c>
      <c r="Q107" s="32" t="s">
        <v>764</v>
      </c>
      <c r="R107" s="4" t="s">
        <v>620</v>
      </c>
      <c r="S107" s="22" t="s">
        <v>621</v>
      </c>
      <c r="T107" s="28" t="s">
        <v>622</v>
      </c>
      <c r="U107" s="45">
        <v>45281</v>
      </c>
      <c r="V107" s="45">
        <v>45287</v>
      </c>
      <c r="W107" s="45">
        <v>46234</v>
      </c>
      <c r="X107" s="40">
        <v>60500000</v>
      </c>
      <c r="Y107" s="41">
        <v>500000</v>
      </c>
      <c r="Z107" s="41">
        <v>20000000</v>
      </c>
      <c r="AA107" s="41">
        <v>20000000</v>
      </c>
      <c r="AB107" s="41">
        <v>20000000</v>
      </c>
      <c r="AC107" s="42">
        <f t="shared" si="7"/>
        <v>60500000</v>
      </c>
      <c r="AD107" s="14">
        <v>0</v>
      </c>
      <c r="AE107" s="42">
        <f t="shared" si="8"/>
        <v>60500000</v>
      </c>
      <c r="AF107" s="43">
        <v>0</v>
      </c>
      <c r="AG107" s="42">
        <v>60500000</v>
      </c>
      <c r="AH107" s="20">
        <v>68</v>
      </c>
      <c r="AI107" s="16">
        <v>0.68</v>
      </c>
      <c r="AJ107" s="2" t="s">
        <v>645</v>
      </c>
      <c r="AK107" s="21" t="s">
        <v>418</v>
      </c>
      <c r="AL107" s="29" t="s">
        <v>724</v>
      </c>
      <c r="AM107" s="30">
        <v>900607032</v>
      </c>
      <c r="AN107" s="30">
        <v>7</v>
      </c>
      <c r="AO107" s="30" t="s">
        <v>725</v>
      </c>
      <c r="AP107" s="30">
        <v>3102477606</v>
      </c>
      <c r="AQ107" s="31" t="s">
        <v>726</v>
      </c>
      <c r="AR107" s="22" t="s">
        <v>27</v>
      </c>
    </row>
    <row r="108" spans="1:44" ht="67.5">
      <c r="A108" s="24">
        <v>1</v>
      </c>
      <c r="B108" s="24"/>
      <c r="C108" s="24"/>
      <c r="D108" s="10"/>
      <c r="E108" s="10"/>
      <c r="F108" s="25"/>
      <c r="G108" s="44"/>
      <c r="H108" s="44"/>
      <c r="I108" s="44"/>
      <c r="J108" s="44">
        <v>1</v>
      </c>
      <c r="K108" s="44"/>
      <c r="L108" s="44"/>
      <c r="M108" s="44"/>
      <c r="N108" s="4" t="s">
        <v>765</v>
      </c>
      <c r="O108" s="34" t="s">
        <v>28</v>
      </c>
      <c r="P108" s="33" t="s">
        <v>766</v>
      </c>
      <c r="Q108" s="32" t="s">
        <v>767</v>
      </c>
      <c r="R108" s="4" t="s">
        <v>623</v>
      </c>
      <c r="S108" s="22" t="s">
        <v>624</v>
      </c>
      <c r="T108" s="28" t="s">
        <v>625</v>
      </c>
      <c r="U108" s="45">
        <v>45281</v>
      </c>
      <c r="V108" s="45">
        <v>45287</v>
      </c>
      <c r="W108" s="45">
        <v>45777</v>
      </c>
      <c r="X108" s="40">
        <v>10522412800</v>
      </c>
      <c r="Y108" s="41">
        <v>0</v>
      </c>
      <c r="Z108" s="41">
        <v>0</v>
      </c>
      <c r="AA108" s="41">
        <v>0</v>
      </c>
      <c r="AB108" s="41">
        <v>0</v>
      </c>
      <c r="AC108" s="42">
        <f t="shared" si="7"/>
        <v>10522412800</v>
      </c>
      <c r="AD108" s="14">
        <v>0</v>
      </c>
      <c r="AE108" s="42">
        <f t="shared" si="8"/>
        <v>10522412800</v>
      </c>
      <c r="AF108" s="43">
        <v>0</v>
      </c>
      <c r="AG108" s="42">
        <v>10522412800</v>
      </c>
      <c r="AH108" s="20">
        <v>69</v>
      </c>
      <c r="AI108" s="16">
        <v>0.69</v>
      </c>
      <c r="AJ108" s="2" t="s">
        <v>646</v>
      </c>
      <c r="AK108" s="21" t="s">
        <v>418</v>
      </c>
      <c r="AL108" s="29" t="s">
        <v>727</v>
      </c>
      <c r="AM108" s="30">
        <v>900477822</v>
      </c>
      <c r="AN108" s="30">
        <v>1</v>
      </c>
      <c r="AO108" s="30" t="s">
        <v>323</v>
      </c>
      <c r="AP108" s="30">
        <v>7046446</v>
      </c>
      <c r="AQ108" s="31" t="s">
        <v>728</v>
      </c>
      <c r="AR108" s="22" t="s">
        <v>27</v>
      </c>
    </row>
    <row r="109" spans="1:44" ht="148.5">
      <c r="A109" s="24"/>
      <c r="B109" s="24">
        <v>1</v>
      </c>
      <c r="C109" s="24"/>
      <c r="D109" s="10"/>
      <c r="E109" s="10"/>
      <c r="F109" s="25"/>
      <c r="G109" s="44"/>
      <c r="H109" s="44"/>
      <c r="I109" s="44"/>
      <c r="J109" s="44">
        <v>1</v>
      </c>
      <c r="K109" s="44"/>
      <c r="L109" s="44"/>
      <c r="M109" s="44"/>
      <c r="N109" s="4" t="s">
        <v>357</v>
      </c>
      <c r="O109" s="34" t="s">
        <v>411</v>
      </c>
      <c r="P109" s="33" t="s">
        <v>768</v>
      </c>
      <c r="Q109" s="32" t="s">
        <v>769</v>
      </c>
      <c r="R109" s="4" t="s">
        <v>626</v>
      </c>
      <c r="S109" s="22" t="s">
        <v>627</v>
      </c>
      <c r="T109" s="28" t="s">
        <v>628</v>
      </c>
      <c r="U109" s="45">
        <v>45286</v>
      </c>
      <c r="V109" s="45">
        <v>45288</v>
      </c>
      <c r="W109" s="45">
        <v>46234</v>
      </c>
      <c r="X109" s="40">
        <v>803600000</v>
      </c>
      <c r="Y109" s="41">
        <v>3600000</v>
      </c>
      <c r="Z109" s="41">
        <v>290000000</v>
      </c>
      <c r="AA109" s="41">
        <v>330000000</v>
      </c>
      <c r="AB109" s="41">
        <v>180000000</v>
      </c>
      <c r="AC109" s="42">
        <f t="shared" si="7"/>
        <v>803600000</v>
      </c>
      <c r="AD109" s="14">
        <v>0</v>
      </c>
      <c r="AE109" s="42">
        <f t="shared" si="8"/>
        <v>803600000</v>
      </c>
      <c r="AF109" s="43">
        <v>0</v>
      </c>
      <c r="AG109" s="42">
        <v>803600000</v>
      </c>
      <c r="AH109" s="20">
        <v>71</v>
      </c>
      <c r="AI109" s="16">
        <v>0.71</v>
      </c>
      <c r="AJ109" s="2" t="s">
        <v>647</v>
      </c>
      <c r="AK109" s="21" t="s">
        <v>418</v>
      </c>
      <c r="AL109" s="29" t="s">
        <v>729</v>
      </c>
      <c r="AM109" s="30">
        <v>860065795</v>
      </c>
      <c r="AN109" s="30">
        <v>6</v>
      </c>
      <c r="AO109" s="30" t="s">
        <v>730</v>
      </c>
      <c r="AP109" s="30">
        <v>6203382</v>
      </c>
      <c r="AQ109" s="31" t="s">
        <v>731</v>
      </c>
      <c r="AR109" s="22" t="s">
        <v>27</v>
      </c>
    </row>
    <row r="110" spans="1:44" ht="54">
      <c r="A110" s="24">
        <v>1</v>
      </c>
      <c r="B110" s="24"/>
      <c r="C110" s="24"/>
      <c r="D110" s="10"/>
      <c r="E110" s="10"/>
      <c r="F110" s="25"/>
      <c r="G110" s="44"/>
      <c r="H110" s="44"/>
      <c r="I110" s="44">
        <v>1</v>
      </c>
      <c r="J110" s="44"/>
      <c r="K110" s="44"/>
      <c r="L110" s="44"/>
      <c r="M110" s="44"/>
      <c r="N110" s="4" t="s">
        <v>263</v>
      </c>
      <c r="O110" s="34" t="s">
        <v>411</v>
      </c>
      <c r="P110" s="33" t="s">
        <v>770</v>
      </c>
      <c r="Q110" s="32" t="s">
        <v>771</v>
      </c>
      <c r="R110" s="4" t="s">
        <v>629</v>
      </c>
      <c r="S110" s="22" t="s">
        <v>621</v>
      </c>
      <c r="T110" s="28" t="s">
        <v>630</v>
      </c>
      <c r="U110" s="45">
        <v>45282</v>
      </c>
      <c r="V110" s="45">
        <v>45282</v>
      </c>
      <c r="W110" s="45">
        <v>45382</v>
      </c>
      <c r="X110" s="40">
        <v>29000000</v>
      </c>
      <c r="Y110" s="41">
        <v>10000000</v>
      </c>
      <c r="Z110" s="41">
        <v>19000000</v>
      </c>
      <c r="AA110" s="41">
        <v>0</v>
      </c>
      <c r="AB110" s="41">
        <v>0</v>
      </c>
      <c r="AC110" s="42">
        <f t="shared" si="7"/>
        <v>29000000</v>
      </c>
      <c r="AD110" s="14">
        <v>0</v>
      </c>
      <c r="AE110" s="42">
        <f t="shared" si="8"/>
        <v>29000000</v>
      </c>
      <c r="AF110" s="43">
        <v>0</v>
      </c>
      <c r="AG110" s="42">
        <v>29000000</v>
      </c>
      <c r="AH110" s="20">
        <v>72</v>
      </c>
      <c r="AI110" s="16">
        <v>0.72</v>
      </c>
      <c r="AJ110" s="21" t="s">
        <v>645</v>
      </c>
      <c r="AK110" s="21" t="s">
        <v>418</v>
      </c>
      <c r="AL110" s="29" t="s">
        <v>724</v>
      </c>
      <c r="AM110" s="30">
        <v>900607032</v>
      </c>
      <c r="AN110" s="30">
        <v>7</v>
      </c>
      <c r="AO110" s="30" t="s">
        <v>725</v>
      </c>
      <c r="AP110" s="30">
        <v>3102477606</v>
      </c>
      <c r="AQ110" s="31" t="s">
        <v>726</v>
      </c>
      <c r="AR110" s="22" t="s">
        <v>27</v>
      </c>
    </row>
    <row r="111" spans="1:44" ht="54">
      <c r="A111" s="24">
        <v>1</v>
      </c>
      <c r="B111" s="24"/>
      <c r="C111" s="24"/>
      <c r="D111" s="10"/>
      <c r="E111" s="10"/>
      <c r="F111" s="25"/>
      <c r="G111" s="44"/>
      <c r="H111" s="44"/>
      <c r="I111" s="44">
        <v>1</v>
      </c>
      <c r="J111" s="44"/>
      <c r="K111" s="44"/>
      <c r="L111" s="44"/>
      <c r="M111" s="44"/>
      <c r="N111" s="4" t="s">
        <v>772</v>
      </c>
      <c r="O111" s="34" t="s">
        <v>411</v>
      </c>
      <c r="P111" s="33" t="s">
        <v>773</v>
      </c>
      <c r="Q111" s="32" t="s">
        <v>774</v>
      </c>
      <c r="R111" s="4" t="s">
        <v>631</v>
      </c>
      <c r="S111" s="22" t="s">
        <v>632</v>
      </c>
      <c r="T111" s="28" t="s">
        <v>633</v>
      </c>
      <c r="U111" s="45">
        <v>45286</v>
      </c>
      <c r="V111" s="45">
        <v>45287</v>
      </c>
      <c r="W111" s="45">
        <v>45382</v>
      </c>
      <c r="X111" s="40">
        <v>14000000</v>
      </c>
      <c r="Y111" s="41">
        <v>3572844</v>
      </c>
      <c r="Z111" s="41">
        <v>10427156</v>
      </c>
      <c r="AA111" s="41">
        <v>0</v>
      </c>
      <c r="AB111" s="41">
        <v>0</v>
      </c>
      <c r="AC111" s="42">
        <f t="shared" si="7"/>
        <v>14000000</v>
      </c>
      <c r="AD111" s="14">
        <v>0</v>
      </c>
      <c r="AE111" s="42">
        <f t="shared" si="8"/>
        <v>14000000</v>
      </c>
      <c r="AF111" s="43">
        <v>0</v>
      </c>
      <c r="AG111" s="42">
        <v>14000000</v>
      </c>
      <c r="AH111" s="20">
        <v>73</v>
      </c>
      <c r="AI111" s="16">
        <v>0.73</v>
      </c>
      <c r="AJ111" s="2" t="s">
        <v>648</v>
      </c>
      <c r="AK111" s="21" t="s">
        <v>418</v>
      </c>
      <c r="AL111" s="29" t="s">
        <v>732</v>
      </c>
      <c r="AM111" s="30">
        <v>900240177</v>
      </c>
      <c r="AN111" s="30">
        <v>9</v>
      </c>
      <c r="AO111" s="30" t="s">
        <v>323</v>
      </c>
      <c r="AP111" s="30">
        <v>3568417</v>
      </c>
      <c r="AQ111" s="31" t="s">
        <v>733</v>
      </c>
      <c r="AR111" s="22" t="s">
        <v>33</v>
      </c>
    </row>
    <row r="112" spans="1:44" ht="81">
      <c r="A112" s="24">
        <v>1</v>
      </c>
      <c r="B112" s="24"/>
      <c r="C112" s="24"/>
      <c r="D112" s="10"/>
      <c r="E112" s="10"/>
      <c r="F112" s="25"/>
      <c r="G112" s="44"/>
      <c r="H112" s="44"/>
      <c r="I112" s="44">
        <v>1</v>
      </c>
      <c r="J112" s="44"/>
      <c r="K112" s="44"/>
      <c r="L112" s="44"/>
      <c r="M112" s="44"/>
      <c r="N112" s="4" t="s">
        <v>382</v>
      </c>
      <c r="O112" s="34" t="s">
        <v>411</v>
      </c>
      <c r="P112" s="33" t="s">
        <v>775</v>
      </c>
      <c r="Q112" s="32" t="s">
        <v>776</v>
      </c>
      <c r="R112" s="4" t="s">
        <v>634</v>
      </c>
      <c r="S112" s="22" t="s">
        <v>632</v>
      </c>
      <c r="T112" s="28" t="s">
        <v>635</v>
      </c>
      <c r="U112" s="45">
        <v>45286</v>
      </c>
      <c r="V112" s="45">
        <v>45288</v>
      </c>
      <c r="W112" s="45">
        <v>45382</v>
      </c>
      <c r="X112" s="40">
        <v>30000000</v>
      </c>
      <c r="Y112" s="41">
        <v>9375000</v>
      </c>
      <c r="Z112" s="41">
        <v>20625000</v>
      </c>
      <c r="AA112" s="41">
        <v>0</v>
      </c>
      <c r="AB112" s="41">
        <v>0</v>
      </c>
      <c r="AC112" s="42">
        <f t="shared" si="7"/>
        <v>30000000</v>
      </c>
      <c r="AD112" s="14">
        <v>0</v>
      </c>
      <c r="AE112" s="42">
        <f t="shared" si="8"/>
        <v>30000000</v>
      </c>
      <c r="AF112" s="43">
        <v>0</v>
      </c>
      <c r="AG112" s="42">
        <v>30000000</v>
      </c>
      <c r="AH112" s="20">
        <v>74</v>
      </c>
      <c r="AI112" s="16">
        <v>0.74</v>
      </c>
      <c r="AJ112" s="2" t="s">
        <v>649</v>
      </c>
      <c r="AK112" s="21" t="s">
        <v>418</v>
      </c>
      <c r="AL112" s="29" t="s">
        <v>732</v>
      </c>
      <c r="AM112" s="30">
        <v>900240177</v>
      </c>
      <c r="AN112" s="30">
        <v>9</v>
      </c>
      <c r="AO112" s="30" t="s">
        <v>323</v>
      </c>
      <c r="AP112" s="30">
        <v>3568417</v>
      </c>
      <c r="AQ112" s="31" t="s">
        <v>733</v>
      </c>
      <c r="AR112" s="22" t="s">
        <v>33</v>
      </c>
    </row>
    <row r="113" spans="1:44" ht="81">
      <c r="A113" s="24">
        <v>1</v>
      </c>
      <c r="B113" s="24"/>
      <c r="C113" s="24"/>
      <c r="D113" s="10"/>
      <c r="E113" s="10"/>
      <c r="F113" s="25"/>
      <c r="G113" s="44"/>
      <c r="H113" s="44"/>
      <c r="I113" s="44">
        <v>1</v>
      </c>
      <c r="J113" s="44"/>
      <c r="K113" s="44"/>
      <c r="L113" s="44"/>
      <c r="M113" s="44"/>
      <c r="N113" s="4" t="s">
        <v>777</v>
      </c>
      <c r="O113" s="34" t="s">
        <v>411</v>
      </c>
      <c r="P113" s="33" t="s">
        <v>778</v>
      </c>
      <c r="Q113" s="32" t="s">
        <v>779</v>
      </c>
      <c r="R113" s="4" t="s">
        <v>636</v>
      </c>
      <c r="S113" s="22" t="s">
        <v>637</v>
      </c>
      <c r="T113" s="28" t="s">
        <v>638</v>
      </c>
      <c r="U113" s="45">
        <v>45287</v>
      </c>
      <c r="V113" s="45">
        <v>45289</v>
      </c>
      <c r="W113" s="45">
        <v>45382</v>
      </c>
      <c r="X113" s="40">
        <v>1300000</v>
      </c>
      <c r="Y113" s="41">
        <v>445000</v>
      </c>
      <c r="Z113" s="41">
        <v>855000</v>
      </c>
      <c r="AA113" s="41">
        <v>0</v>
      </c>
      <c r="AB113" s="41">
        <v>0</v>
      </c>
      <c r="AC113" s="42">
        <f t="shared" si="7"/>
        <v>1300000</v>
      </c>
      <c r="AD113" s="14">
        <v>0</v>
      </c>
      <c r="AE113" s="42">
        <f t="shared" si="8"/>
        <v>1300000</v>
      </c>
      <c r="AF113" s="43">
        <v>0</v>
      </c>
      <c r="AG113" s="42">
        <v>1300000</v>
      </c>
      <c r="AH113" s="20">
        <v>75</v>
      </c>
      <c r="AI113" s="16">
        <v>0.75</v>
      </c>
      <c r="AJ113" s="2" t="s">
        <v>650</v>
      </c>
      <c r="AK113" s="21" t="s">
        <v>418</v>
      </c>
      <c r="AL113" s="29" t="s">
        <v>734</v>
      </c>
      <c r="AM113" s="30">
        <v>830062565</v>
      </c>
      <c r="AN113" s="30">
        <v>6</v>
      </c>
      <c r="AO113" s="30" t="s">
        <v>735</v>
      </c>
      <c r="AP113" s="30">
        <v>6226466</v>
      </c>
      <c r="AQ113" s="31" t="s">
        <v>736</v>
      </c>
      <c r="AR113" s="22" t="s">
        <v>27</v>
      </c>
    </row>
    <row r="114" spans="1:44" ht="81">
      <c r="A114" s="35">
        <v>1</v>
      </c>
      <c r="B114" s="35"/>
      <c r="C114" s="35"/>
      <c r="D114" s="36"/>
      <c r="E114" s="36"/>
      <c r="F114" s="37"/>
      <c r="G114" s="37"/>
      <c r="H114" s="37"/>
      <c r="I114" s="37">
        <v>1</v>
      </c>
      <c r="J114" s="38"/>
      <c r="K114" s="38"/>
      <c r="L114" s="38"/>
      <c r="M114" s="38"/>
      <c r="N114" s="6" t="s">
        <v>777</v>
      </c>
      <c r="O114" s="34" t="s">
        <v>411</v>
      </c>
      <c r="P114" s="33" t="s">
        <v>778</v>
      </c>
      <c r="Q114" s="32" t="s">
        <v>779</v>
      </c>
      <c r="R114" s="39" t="s">
        <v>780</v>
      </c>
      <c r="S114" s="22" t="s">
        <v>807</v>
      </c>
      <c r="T114" s="28" t="s">
        <v>638</v>
      </c>
      <c r="U114" s="45">
        <v>45287</v>
      </c>
      <c r="V114" s="45">
        <v>45300</v>
      </c>
      <c r="W114" s="45">
        <v>45382</v>
      </c>
      <c r="X114" s="40">
        <v>8336000</v>
      </c>
      <c r="Y114" s="41">
        <v>3125000</v>
      </c>
      <c r="Z114" s="41">
        <v>5211000</v>
      </c>
      <c r="AA114" s="41">
        <v>0</v>
      </c>
      <c r="AB114" s="41">
        <v>0</v>
      </c>
      <c r="AC114" s="42">
        <f t="shared" si="7"/>
        <v>8336000</v>
      </c>
      <c r="AD114" s="41">
        <v>0</v>
      </c>
      <c r="AE114" s="42">
        <v>8336000</v>
      </c>
      <c r="AF114" s="43">
        <v>0</v>
      </c>
      <c r="AG114" s="42">
        <v>8336000</v>
      </c>
      <c r="AH114" s="20">
        <v>0</v>
      </c>
      <c r="AI114" s="16">
        <v>0</v>
      </c>
      <c r="AJ114" s="2" t="s">
        <v>852</v>
      </c>
      <c r="AK114" s="21" t="s">
        <v>864</v>
      </c>
      <c r="AL114" s="29" t="s">
        <v>865</v>
      </c>
      <c r="AM114" s="30">
        <v>901112882</v>
      </c>
      <c r="AN114" s="30">
        <v>9</v>
      </c>
      <c r="AO114" s="30" t="s">
        <v>881</v>
      </c>
      <c r="AP114" s="30">
        <v>6226450</v>
      </c>
      <c r="AQ114" s="31" t="s">
        <v>907</v>
      </c>
      <c r="AR114" s="22" t="s">
        <v>27</v>
      </c>
    </row>
    <row r="115" spans="1:44" ht="67.5">
      <c r="A115" s="35">
        <v>1</v>
      </c>
      <c r="B115" s="35"/>
      <c r="C115" s="35"/>
      <c r="D115" s="36"/>
      <c r="E115" s="36"/>
      <c r="F115" s="37"/>
      <c r="G115" s="37"/>
      <c r="H115" s="37">
        <v>1</v>
      </c>
      <c r="I115" s="37"/>
      <c r="J115" s="38"/>
      <c r="K115" s="38"/>
      <c r="L115" s="38"/>
      <c r="M115" s="38"/>
      <c r="N115" s="6" t="s">
        <v>930</v>
      </c>
      <c r="O115" s="34" t="s">
        <v>411</v>
      </c>
      <c r="P115" s="33" t="s">
        <v>922</v>
      </c>
      <c r="Q115" s="32" t="s">
        <v>779</v>
      </c>
      <c r="R115" s="39" t="s">
        <v>781</v>
      </c>
      <c r="S115" s="22" t="s">
        <v>808</v>
      </c>
      <c r="T115" s="28" t="s">
        <v>809</v>
      </c>
      <c r="U115" s="45">
        <v>45288</v>
      </c>
      <c r="V115" s="45">
        <v>45294</v>
      </c>
      <c r="W115" s="45">
        <v>46234</v>
      </c>
      <c r="X115" s="40">
        <v>1880400880</v>
      </c>
      <c r="Y115" s="41">
        <v>3200000</v>
      </c>
      <c r="Z115" s="41">
        <v>699801600</v>
      </c>
      <c r="AA115" s="41">
        <v>735491481.60000002</v>
      </c>
      <c r="AB115" s="41">
        <v>441907798.39999998</v>
      </c>
      <c r="AC115" s="42">
        <f t="shared" si="7"/>
        <v>1880400880</v>
      </c>
      <c r="AD115" s="41">
        <v>0</v>
      </c>
      <c r="AE115" s="42">
        <v>1880400880</v>
      </c>
      <c r="AF115" s="43">
        <v>0</v>
      </c>
      <c r="AG115" s="42">
        <v>1880400880</v>
      </c>
      <c r="AH115" s="20">
        <v>0</v>
      </c>
      <c r="AI115" s="16">
        <v>0</v>
      </c>
      <c r="AJ115" s="2" t="s">
        <v>853</v>
      </c>
      <c r="AK115" s="21" t="s">
        <v>864</v>
      </c>
      <c r="AL115" s="29" t="s">
        <v>866</v>
      </c>
      <c r="AM115" s="30">
        <v>805026666</v>
      </c>
      <c r="AN115" s="30">
        <v>8</v>
      </c>
      <c r="AO115" s="30" t="s">
        <v>882</v>
      </c>
      <c r="AP115" s="30">
        <v>7445464</v>
      </c>
      <c r="AQ115" s="31" t="s">
        <v>908</v>
      </c>
      <c r="AR115" s="22" t="s">
        <v>32</v>
      </c>
    </row>
    <row r="116" spans="1:44" ht="67.5">
      <c r="A116" s="35">
        <v>1</v>
      </c>
      <c r="B116" s="35"/>
      <c r="C116" s="35"/>
      <c r="D116" s="36"/>
      <c r="E116" s="36"/>
      <c r="F116" s="37"/>
      <c r="G116" s="37"/>
      <c r="H116" s="37">
        <v>1</v>
      </c>
      <c r="I116" s="37"/>
      <c r="J116" s="38"/>
      <c r="K116" s="38"/>
      <c r="L116" s="38"/>
      <c r="M116" s="38"/>
      <c r="N116" s="6" t="s">
        <v>930</v>
      </c>
      <c r="O116" s="34" t="s">
        <v>411</v>
      </c>
      <c r="P116" s="33" t="s">
        <v>922</v>
      </c>
      <c r="Q116" s="32" t="s">
        <v>923</v>
      </c>
      <c r="R116" s="39" t="s">
        <v>782</v>
      </c>
      <c r="S116" s="22" t="s">
        <v>810</v>
      </c>
      <c r="T116" s="28" t="s">
        <v>811</v>
      </c>
      <c r="U116" s="45">
        <v>45288</v>
      </c>
      <c r="V116" s="45">
        <v>45294</v>
      </c>
      <c r="W116" s="45">
        <v>46234</v>
      </c>
      <c r="X116" s="40">
        <v>6187694145.75</v>
      </c>
      <c r="Y116" s="41">
        <v>10530000</v>
      </c>
      <c r="Z116" s="41">
        <v>2302784640</v>
      </c>
      <c r="AA116" s="41">
        <v>2420226656.6399999</v>
      </c>
      <c r="AB116" s="41">
        <v>1454152849.1099999</v>
      </c>
      <c r="AC116" s="42">
        <f t="shared" si="7"/>
        <v>6187694145.75</v>
      </c>
      <c r="AD116" s="41">
        <v>0</v>
      </c>
      <c r="AE116" s="42">
        <v>6187694145.75</v>
      </c>
      <c r="AF116" s="43">
        <v>0</v>
      </c>
      <c r="AG116" s="42">
        <v>6187694145.75</v>
      </c>
      <c r="AH116" s="20">
        <v>0</v>
      </c>
      <c r="AI116" s="16">
        <v>0</v>
      </c>
      <c r="AJ116" s="2" t="s">
        <v>854</v>
      </c>
      <c r="AK116" s="21" t="s">
        <v>864</v>
      </c>
      <c r="AL116" s="29" t="s">
        <v>867</v>
      </c>
      <c r="AM116" s="30">
        <v>800250382</v>
      </c>
      <c r="AN116" s="30">
        <v>2</v>
      </c>
      <c r="AO116" s="30" t="s">
        <v>883</v>
      </c>
      <c r="AP116" s="30">
        <v>7447300</v>
      </c>
      <c r="AQ116" s="31" t="s">
        <v>909</v>
      </c>
      <c r="AR116" s="22" t="s">
        <v>27</v>
      </c>
    </row>
    <row r="117" spans="1:44" ht="54">
      <c r="A117" s="35">
        <v>1</v>
      </c>
      <c r="B117" s="35"/>
      <c r="C117" s="35"/>
      <c r="D117" s="36"/>
      <c r="E117" s="36"/>
      <c r="F117" s="37"/>
      <c r="G117" s="37"/>
      <c r="H117" s="37">
        <v>1</v>
      </c>
      <c r="I117" s="37"/>
      <c r="J117" s="38"/>
      <c r="K117" s="38"/>
      <c r="L117" s="38"/>
      <c r="M117" s="38"/>
      <c r="N117" s="6" t="s">
        <v>930</v>
      </c>
      <c r="O117" s="34" t="s">
        <v>411</v>
      </c>
      <c r="P117" s="33" t="s">
        <v>922</v>
      </c>
      <c r="Q117" s="32" t="s">
        <v>923</v>
      </c>
      <c r="R117" s="39" t="s">
        <v>783</v>
      </c>
      <c r="S117" s="22" t="s">
        <v>245</v>
      </c>
      <c r="T117" s="28" t="s">
        <v>812</v>
      </c>
      <c r="U117" s="45">
        <v>45289</v>
      </c>
      <c r="V117" s="45">
        <v>45294</v>
      </c>
      <c r="W117" s="45">
        <v>46234</v>
      </c>
      <c r="X117" s="40">
        <v>11599722928.5</v>
      </c>
      <c r="Y117" s="41">
        <v>19740000</v>
      </c>
      <c r="Z117" s="41">
        <v>4316901120</v>
      </c>
      <c r="AA117" s="41">
        <v>4537063077.1199999</v>
      </c>
      <c r="AB117" s="41">
        <v>2726018731.3800001</v>
      </c>
      <c r="AC117" s="42">
        <f t="shared" si="7"/>
        <v>11599722928.5</v>
      </c>
      <c r="AD117" s="41">
        <v>0</v>
      </c>
      <c r="AE117" s="42">
        <v>11599722928.5</v>
      </c>
      <c r="AF117" s="43">
        <v>0</v>
      </c>
      <c r="AG117" s="42">
        <v>11599722928.5</v>
      </c>
      <c r="AH117" s="20">
        <v>0</v>
      </c>
      <c r="AI117" s="16">
        <v>0</v>
      </c>
      <c r="AJ117" s="2" t="s">
        <v>855</v>
      </c>
      <c r="AK117" s="21" t="s">
        <v>864</v>
      </c>
      <c r="AL117" s="29" t="s">
        <v>224</v>
      </c>
      <c r="AM117" s="30">
        <v>860529890</v>
      </c>
      <c r="AN117" s="30">
        <v>0</v>
      </c>
      <c r="AO117" s="30" t="s">
        <v>723</v>
      </c>
      <c r="AP117" s="30">
        <v>6023333</v>
      </c>
      <c r="AQ117" s="31" t="s">
        <v>225</v>
      </c>
      <c r="AR117" s="22" t="s">
        <v>27</v>
      </c>
    </row>
    <row r="118" spans="1:44" ht="54">
      <c r="A118" s="35">
        <v>1</v>
      </c>
      <c r="B118" s="35"/>
      <c r="C118" s="35"/>
      <c r="D118" s="36"/>
      <c r="E118" s="36"/>
      <c r="F118" s="37"/>
      <c r="G118" s="37"/>
      <c r="H118" s="37">
        <v>1</v>
      </c>
      <c r="I118" s="37"/>
      <c r="J118" s="38"/>
      <c r="K118" s="38"/>
      <c r="L118" s="38"/>
      <c r="M118" s="38"/>
      <c r="N118" s="6" t="s">
        <v>930</v>
      </c>
      <c r="O118" s="34" t="s">
        <v>411</v>
      </c>
      <c r="P118" s="33" t="s">
        <v>922</v>
      </c>
      <c r="Q118" s="32" t="s">
        <v>923</v>
      </c>
      <c r="R118" s="39" t="s">
        <v>784</v>
      </c>
      <c r="S118" s="22" t="s">
        <v>813</v>
      </c>
      <c r="T118" s="28" t="s">
        <v>814</v>
      </c>
      <c r="U118" s="45">
        <v>45289</v>
      </c>
      <c r="V118" s="45">
        <v>45295</v>
      </c>
      <c r="W118" s="45">
        <v>46234</v>
      </c>
      <c r="X118" s="40">
        <v>1639474517.25</v>
      </c>
      <c r="Y118" s="41">
        <v>40000</v>
      </c>
      <c r="Z118" s="41">
        <v>8747520</v>
      </c>
      <c r="AA118" s="41">
        <v>9193643.5199999996</v>
      </c>
      <c r="AB118" s="41">
        <v>5523847.4800000004</v>
      </c>
      <c r="AC118" s="42">
        <v>23505011</v>
      </c>
      <c r="AD118" s="41">
        <v>0</v>
      </c>
      <c r="AE118" s="42">
        <v>23505011</v>
      </c>
      <c r="AF118" s="43">
        <v>0</v>
      </c>
      <c r="AG118" s="42">
        <v>23505011</v>
      </c>
      <c r="AH118" s="20">
        <v>0</v>
      </c>
      <c r="AI118" s="16">
        <v>0</v>
      </c>
      <c r="AJ118" s="2" t="s">
        <v>645</v>
      </c>
      <c r="AK118" s="21" t="s">
        <v>864</v>
      </c>
      <c r="AL118" s="29" t="s">
        <v>868</v>
      </c>
      <c r="AM118" s="30">
        <v>900026143</v>
      </c>
      <c r="AN118" s="30">
        <v>2</v>
      </c>
      <c r="AO118" s="30" t="s">
        <v>884</v>
      </c>
      <c r="AP118" s="30">
        <v>2214599</v>
      </c>
      <c r="AQ118" s="31" t="s">
        <v>910</v>
      </c>
      <c r="AR118" s="22" t="s">
        <v>27</v>
      </c>
    </row>
    <row r="119" spans="1:44" ht="67.5">
      <c r="A119" s="35">
        <v>1</v>
      </c>
      <c r="B119" s="35"/>
      <c r="C119" s="35"/>
      <c r="D119" s="36"/>
      <c r="E119" s="36"/>
      <c r="F119" s="37"/>
      <c r="G119" s="37"/>
      <c r="H119" s="37">
        <v>1</v>
      </c>
      <c r="I119" s="37"/>
      <c r="J119" s="38"/>
      <c r="K119" s="38"/>
      <c r="L119" s="38"/>
      <c r="M119" s="38"/>
      <c r="N119" s="6" t="s">
        <v>930</v>
      </c>
      <c r="O119" s="34" t="s">
        <v>411</v>
      </c>
      <c r="P119" s="33" t="s">
        <v>922</v>
      </c>
      <c r="Q119" s="32" t="s">
        <v>923</v>
      </c>
      <c r="R119" s="39" t="s">
        <v>785</v>
      </c>
      <c r="S119" s="22" t="s">
        <v>815</v>
      </c>
      <c r="T119" s="28" t="s">
        <v>816</v>
      </c>
      <c r="U119" s="45">
        <v>45288</v>
      </c>
      <c r="V119" s="45">
        <v>45295</v>
      </c>
      <c r="W119" s="45">
        <v>46234</v>
      </c>
      <c r="X119" s="40">
        <v>1151745539</v>
      </c>
      <c r="Y119" s="41">
        <v>1960000</v>
      </c>
      <c r="Z119" s="41">
        <v>428628480</v>
      </c>
      <c r="AA119" s="41">
        <v>450488532.48000002</v>
      </c>
      <c r="AB119" s="41">
        <v>270668526.51999998</v>
      </c>
      <c r="AC119" s="42">
        <f t="shared" si="7"/>
        <v>1151745539</v>
      </c>
      <c r="AD119" s="41">
        <v>0</v>
      </c>
      <c r="AE119" s="42">
        <v>1151745539</v>
      </c>
      <c r="AF119" s="43">
        <v>0</v>
      </c>
      <c r="AG119" s="42">
        <v>1151745539</v>
      </c>
      <c r="AH119" s="20">
        <v>0</v>
      </c>
      <c r="AI119" s="16">
        <v>0</v>
      </c>
      <c r="AJ119" s="2" t="s">
        <v>644</v>
      </c>
      <c r="AK119" s="21" t="s">
        <v>864</v>
      </c>
      <c r="AL119" s="29" t="s">
        <v>869</v>
      </c>
      <c r="AM119" s="30">
        <v>900691119</v>
      </c>
      <c r="AN119" s="30">
        <v>6</v>
      </c>
      <c r="AO119" s="30" t="s">
        <v>885</v>
      </c>
      <c r="AP119" s="30">
        <v>3602930</v>
      </c>
      <c r="AQ119" s="31" t="s">
        <v>911</v>
      </c>
      <c r="AR119" s="22" t="s">
        <v>33</v>
      </c>
    </row>
    <row r="120" spans="1:44" ht="67.5">
      <c r="A120" s="35">
        <v>1</v>
      </c>
      <c r="B120" s="35"/>
      <c r="C120" s="35"/>
      <c r="D120" s="36"/>
      <c r="E120" s="36"/>
      <c r="F120" s="37"/>
      <c r="G120" s="37"/>
      <c r="H120" s="37">
        <v>1</v>
      </c>
      <c r="I120" s="37"/>
      <c r="J120" s="38"/>
      <c r="K120" s="38"/>
      <c r="L120" s="38"/>
      <c r="M120" s="38"/>
      <c r="N120" s="6" t="s">
        <v>930</v>
      </c>
      <c r="O120" s="34" t="s">
        <v>411</v>
      </c>
      <c r="P120" s="33" t="s">
        <v>922</v>
      </c>
      <c r="Q120" s="32" t="s">
        <v>923</v>
      </c>
      <c r="R120" s="39" t="s">
        <v>786</v>
      </c>
      <c r="S120" s="22" t="s">
        <v>412</v>
      </c>
      <c r="T120" s="28" t="s">
        <v>817</v>
      </c>
      <c r="U120" s="45">
        <v>45288</v>
      </c>
      <c r="V120" s="45">
        <v>45295</v>
      </c>
      <c r="W120" s="45">
        <v>46234</v>
      </c>
      <c r="X120" s="40">
        <v>13509505072.25</v>
      </c>
      <c r="Y120" s="41">
        <v>22990000</v>
      </c>
      <c r="Z120" s="41">
        <v>5027637120</v>
      </c>
      <c r="AA120" s="41">
        <v>5284046613.1199999</v>
      </c>
      <c r="AB120" s="41">
        <v>3174831339.1300001</v>
      </c>
      <c r="AC120" s="42">
        <f t="shared" si="7"/>
        <v>13509505072.25</v>
      </c>
      <c r="AD120" s="41">
        <v>0</v>
      </c>
      <c r="AE120" s="42">
        <v>13509505072.25</v>
      </c>
      <c r="AF120" s="43">
        <v>0</v>
      </c>
      <c r="AG120" s="42">
        <v>13509505072.25</v>
      </c>
      <c r="AH120" s="20">
        <v>0</v>
      </c>
      <c r="AI120" s="16">
        <v>0</v>
      </c>
      <c r="AJ120" s="2" t="s">
        <v>856</v>
      </c>
      <c r="AK120" s="21" t="s">
        <v>864</v>
      </c>
      <c r="AL120" s="29" t="s">
        <v>86</v>
      </c>
      <c r="AM120" s="30">
        <v>900124455</v>
      </c>
      <c r="AN120" s="30">
        <v>5</v>
      </c>
      <c r="AO120" s="30" t="s">
        <v>886</v>
      </c>
      <c r="AP120" s="30">
        <v>6057373</v>
      </c>
      <c r="AQ120" s="31" t="s">
        <v>167</v>
      </c>
      <c r="AR120" s="22" t="s">
        <v>27</v>
      </c>
    </row>
    <row r="121" spans="1:44" ht="67.5">
      <c r="A121" s="35">
        <v>1</v>
      </c>
      <c r="B121" s="35"/>
      <c r="C121" s="35"/>
      <c r="D121" s="36"/>
      <c r="E121" s="36"/>
      <c r="F121" s="37"/>
      <c r="G121" s="37"/>
      <c r="H121" s="37">
        <v>1</v>
      </c>
      <c r="I121" s="37"/>
      <c r="J121" s="38"/>
      <c r="K121" s="38"/>
      <c r="L121" s="38"/>
      <c r="M121" s="38"/>
      <c r="N121" s="6" t="s">
        <v>930</v>
      </c>
      <c r="O121" s="34" t="s">
        <v>411</v>
      </c>
      <c r="P121" s="33" t="s">
        <v>922</v>
      </c>
      <c r="Q121" s="32" t="s">
        <v>923</v>
      </c>
      <c r="R121" s="39" t="s">
        <v>787</v>
      </c>
      <c r="S121" s="22" t="s">
        <v>818</v>
      </c>
      <c r="T121" s="28" t="s">
        <v>819</v>
      </c>
      <c r="U121" s="45">
        <v>45288</v>
      </c>
      <c r="V121" s="45">
        <v>45295</v>
      </c>
      <c r="W121" s="45">
        <v>46234</v>
      </c>
      <c r="X121" s="40">
        <v>5447286299.25</v>
      </c>
      <c r="Y121" s="41">
        <v>9270000</v>
      </c>
      <c r="Z121" s="41">
        <v>2027237760</v>
      </c>
      <c r="AA121" s="41">
        <v>2130626885.76</v>
      </c>
      <c r="AB121" s="41" t="s">
        <v>851</v>
      </c>
      <c r="AC121" s="42">
        <f t="shared" si="7"/>
        <v>5447286299.25</v>
      </c>
      <c r="AD121" s="41">
        <v>0</v>
      </c>
      <c r="AE121" s="42">
        <v>5447286299.25</v>
      </c>
      <c r="AF121" s="43">
        <v>0</v>
      </c>
      <c r="AG121" s="42">
        <v>5447286299.25</v>
      </c>
      <c r="AH121" s="20">
        <v>0</v>
      </c>
      <c r="AI121" s="16">
        <v>0</v>
      </c>
      <c r="AJ121" s="2" t="s">
        <v>856</v>
      </c>
      <c r="AK121" s="21" t="s">
        <v>864</v>
      </c>
      <c r="AL121" s="29" t="s">
        <v>870</v>
      </c>
      <c r="AM121" s="30">
        <v>830023819</v>
      </c>
      <c r="AN121" s="30">
        <v>5</v>
      </c>
      <c r="AO121" s="30" t="s">
        <v>887</v>
      </c>
      <c r="AP121" s="30">
        <v>2572077</v>
      </c>
      <c r="AQ121" s="31" t="s">
        <v>912</v>
      </c>
      <c r="AR121" s="22" t="s">
        <v>27</v>
      </c>
    </row>
    <row r="122" spans="1:44" ht="54">
      <c r="A122" s="35">
        <v>1</v>
      </c>
      <c r="B122" s="35"/>
      <c r="C122" s="35"/>
      <c r="D122" s="36"/>
      <c r="E122" s="36"/>
      <c r="F122" s="37"/>
      <c r="G122" s="37"/>
      <c r="H122" s="37">
        <v>1</v>
      </c>
      <c r="I122" s="37"/>
      <c r="J122" s="38"/>
      <c r="K122" s="38"/>
      <c r="L122" s="38"/>
      <c r="M122" s="38"/>
      <c r="N122" s="6" t="s">
        <v>930</v>
      </c>
      <c r="O122" s="34" t="s">
        <v>411</v>
      </c>
      <c r="P122" s="33" t="s">
        <v>922</v>
      </c>
      <c r="Q122" s="32" t="s">
        <v>923</v>
      </c>
      <c r="R122" s="39" t="s">
        <v>788</v>
      </c>
      <c r="S122" s="22" t="s">
        <v>820</v>
      </c>
      <c r="T122" s="28" t="s">
        <v>821</v>
      </c>
      <c r="U122" s="45">
        <v>45288</v>
      </c>
      <c r="V122" s="45">
        <v>45295</v>
      </c>
      <c r="W122" s="45">
        <v>46234</v>
      </c>
      <c r="X122" s="40">
        <v>910819176.25</v>
      </c>
      <c r="Y122" s="41">
        <v>1550000</v>
      </c>
      <c r="Z122" s="41">
        <v>338966400</v>
      </c>
      <c r="AA122" s="41">
        <v>356253686.39999998</v>
      </c>
      <c r="AB122" s="41">
        <v>214049089.84999999</v>
      </c>
      <c r="AC122" s="42">
        <f t="shared" si="7"/>
        <v>910819176.25</v>
      </c>
      <c r="AD122" s="41">
        <v>0</v>
      </c>
      <c r="AE122" s="42">
        <v>910819176.25</v>
      </c>
      <c r="AF122" s="43">
        <v>0</v>
      </c>
      <c r="AG122" s="42">
        <v>910819176.25</v>
      </c>
      <c r="AH122" s="20">
        <v>0</v>
      </c>
      <c r="AI122" s="16">
        <v>0</v>
      </c>
      <c r="AJ122" s="2" t="s">
        <v>857</v>
      </c>
      <c r="AK122" s="21" t="s">
        <v>864</v>
      </c>
      <c r="AL122" s="29" t="s">
        <v>407</v>
      </c>
      <c r="AM122" s="30">
        <v>811041784</v>
      </c>
      <c r="AN122" s="30">
        <v>3</v>
      </c>
      <c r="AO122" s="30" t="s">
        <v>888</v>
      </c>
      <c r="AP122" s="30">
        <v>3730700</v>
      </c>
      <c r="AQ122" s="31" t="s">
        <v>408</v>
      </c>
      <c r="AR122" s="22" t="s">
        <v>44</v>
      </c>
    </row>
    <row r="123" spans="1:44" ht="54">
      <c r="A123" s="35">
        <v>1</v>
      </c>
      <c r="B123" s="35"/>
      <c r="C123" s="35"/>
      <c r="D123" s="36"/>
      <c r="E123" s="36"/>
      <c r="F123" s="37"/>
      <c r="G123" s="37"/>
      <c r="H123" s="37">
        <v>1</v>
      </c>
      <c r="I123" s="37"/>
      <c r="J123" s="38"/>
      <c r="K123" s="38"/>
      <c r="L123" s="38"/>
      <c r="M123" s="38"/>
      <c r="N123" s="6" t="s">
        <v>930</v>
      </c>
      <c r="O123" s="34" t="s">
        <v>411</v>
      </c>
      <c r="P123" s="33" t="s">
        <v>922</v>
      </c>
      <c r="Q123" s="32" t="s">
        <v>923</v>
      </c>
      <c r="R123" s="39" t="s">
        <v>789</v>
      </c>
      <c r="S123" s="22" t="s">
        <v>822</v>
      </c>
      <c r="T123" s="28" t="s">
        <v>823</v>
      </c>
      <c r="U123" s="45">
        <v>45289</v>
      </c>
      <c r="V123" s="45">
        <v>45295</v>
      </c>
      <c r="W123" s="45">
        <v>46234</v>
      </c>
      <c r="X123" s="40">
        <v>2626684979.25</v>
      </c>
      <c r="Y123" s="41">
        <v>4470000</v>
      </c>
      <c r="Z123" s="41">
        <v>977535360</v>
      </c>
      <c r="AA123" s="41">
        <v>1027389663.36</v>
      </c>
      <c r="AB123" s="41">
        <v>617289955.88999999</v>
      </c>
      <c r="AC123" s="42">
        <f t="shared" si="7"/>
        <v>2626684979.25</v>
      </c>
      <c r="AD123" s="41">
        <v>0</v>
      </c>
      <c r="AE123" s="42">
        <v>2626684979.25</v>
      </c>
      <c r="AF123" s="43">
        <v>0</v>
      </c>
      <c r="AG123" s="42">
        <v>2626684979.25</v>
      </c>
      <c r="AH123" s="20">
        <v>0</v>
      </c>
      <c r="AI123" s="16">
        <v>0</v>
      </c>
      <c r="AJ123" s="2" t="s">
        <v>858</v>
      </c>
      <c r="AK123" s="21" t="s">
        <v>864</v>
      </c>
      <c r="AL123" s="29" t="s">
        <v>700</v>
      </c>
      <c r="AM123" s="30">
        <v>890101815</v>
      </c>
      <c r="AN123" s="30">
        <v>9</v>
      </c>
      <c r="AO123" s="30" t="s">
        <v>889</v>
      </c>
      <c r="AP123" s="30">
        <v>2191200</v>
      </c>
      <c r="AQ123" s="31" t="s">
        <v>702</v>
      </c>
      <c r="AR123" s="22" t="s">
        <v>27</v>
      </c>
    </row>
    <row r="124" spans="1:44" ht="67.5">
      <c r="A124" s="35">
        <v>1</v>
      </c>
      <c r="B124" s="35"/>
      <c r="C124" s="35"/>
      <c r="D124" s="36"/>
      <c r="E124" s="36"/>
      <c r="F124" s="37"/>
      <c r="G124" s="37"/>
      <c r="H124" s="37">
        <v>1</v>
      </c>
      <c r="I124" s="37"/>
      <c r="J124" s="38"/>
      <c r="K124" s="38"/>
      <c r="L124" s="38"/>
      <c r="M124" s="38"/>
      <c r="N124" s="6" t="s">
        <v>930</v>
      </c>
      <c r="O124" s="34" t="s">
        <v>411</v>
      </c>
      <c r="P124" s="33" t="s">
        <v>922</v>
      </c>
      <c r="Q124" s="32" t="s">
        <v>923</v>
      </c>
      <c r="R124" s="39" t="s">
        <v>790</v>
      </c>
      <c r="S124" s="22" t="s">
        <v>226</v>
      </c>
      <c r="T124" s="28" t="s">
        <v>824</v>
      </c>
      <c r="U124" s="45">
        <v>45288</v>
      </c>
      <c r="V124" s="45">
        <v>45300</v>
      </c>
      <c r="W124" s="45">
        <v>46234</v>
      </c>
      <c r="X124" s="40">
        <v>475976472.75</v>
      </c>
      <c r="Y124" s="41">
        <v>810000</v>
      </c>
      <c r="Z124" s="41">
        <v>177137280</v>
      </c>
      <c r="AA124" s="41">
        <v>186171281.28</v>
      </c>
      <c r="AB124" s="41">
        <v>111857911.47</v>
      </c>
      <c r="AC124" s="42">
        <f t="shared" si="7"/>
        <v>475976472.75</v>
      </c>
      <c r="AD124" s="41">
        <v>0</v>
      </c>
      <c r="AE124" s="42">
        <v>475976472.75</v>
      </c>
      <c r="AF124" s="43">
        <v>0</v>
      </c>
      <c r="AG124" s="42">
        <v>475976472.75</v>
      </c>
      <c r="AH124" s="20">
        <v>0</v>
      </c>
      <c r="AI124" s="16">
        <v>0</v>
      </c>
      <c r="AJ124" s="2" t="s">
        <v>859</v>
      </c>
      <c r="AK124" s="21" t="s">
        <v>864</v>
      </c>
      <c r="AL124" s="29" t="s">
        <v>227</v>
      </c>
      <c r="AM124" s="30">
        <v>830053755</v>
      </c>
      <c r="AN124" s="30">
        <v>0</v>
      </c>
      <c r="AO124" s="30" t="s">
        <v>890</v>
      </c>
      <c r="AP124" s="30">
        <v>2174253</v>
      </c>
      <c r="AQ124" s="31" t="s">
        <v>228</v>
      </c>
      <c r="AR124" s="22" t="s">
        <v>27</v>
      </c>
    </row>
    <row r="125" spans="1:44" ht="67.5">
      <c r="A125" s="35">
        <v>1</v>
      </c>
      <c r="B125" s="35"/>
      <c r="C125" s="35"/>
      <c r="D125" s="36"/>
      <c r="E125" s="36"/>
      <c r="F125" s="37"/>
      <c r="G125" s="37"/>
      <c r="H125" s="37">
        <v>1</v>
      </c>
      <c r="I125" s="37"/>
      <c r="J125" s="38"/>
      <c r="K125" s="38"/>
      <c r="L125" s="38"/>
      <c r="M125" s="38"/>
      <c r="N125" s="6" t="s">
        <v>930</v>
      </c>
      <c r="O125" s="34" t="s">
        <v>411</v>
      </c>
      <c r="P125" s="33" t="s">
        <v>922</v>
      </c>
      <c r="Q125" s="32" t="s">
        <v>923</v>
      </c>
      <c r="R125" s="39" t="s">
        <v>791</v>
      </c>
      <c r="S125" s="22" t="s">
        <v>825</v>
      </c>
      <c r="T125" s="28" t="s">
        <v>824</v>
      </c>
      <c r="U125" s="45">
        <v>45288</v>
      </c>
      <c r="V125" s="45">
        <v>45295</v>
      </c>
      <c r="W125" s="45">
        <v>46234</v>
      </c>
      <c r="X125" s="40">
        <v>2938126375</v>
      </c>
      <c r="Y125" s="41">
        <v>5000000</v>
      </c>
      <c r="Z125" s="41">
        <v>1093440000</v>
      </c>
      <c r="AA125" s="41">
        <v>1149205440</v>
      </c>
      <c r="AB125" s="41">
        <v>690480935</v>
      </c>
      <c r="AC125" s="42">
        <f t="shared" si="7"/>
        <v>2938126375</v>
      </c>
      <c r="AD125" s="41">
        <v>0</v>
      </c>
      <c r="AE125" s="42">
        <v>2938126375</v>
      </c>
      <c r="AF125" s="43">
        <v>0</v>
      </c>
      <c r="AG125" s="42">
        <v>2938126375</v>
      </c>
      <c r="AH125" s="20">
        <v>0</v>
      </c>
      <c r="AI125" s="16">
        <v>0</v>
      </c>
      <c r="AJ125" s="2" t="s">
        <v>860</v>
      </c>
      <c r="AK125" s="21" t="s">
        <v>864</v>
      </c>
      <c r="AL125" s="29" t="s">
        <v>871</v>
      </c>
      <c r="AM125" s="30">
        <v>900127147</v>
      </c>
      <c r="AN125" s="30">
        <v>5</v>
      </c>
      <c r="AO125" s="30" t="s">
        <v>891</v>
      </c>
      <c r="AP125" s="30">
        <v>7451529</v>
      </c>
      <c r="AQ125" s="31" t="s">
        <v>913</v>
      </c>
      <c r="AR125" s="22" t="s">
        <v>27</v>
      </c>
    </row>
    <row r="126" spans="1:44" ht="67.5">
      <c r="A126" s="35">
        <v>1</v>
      </c>
      <c r="B126" s="35"/>
      <c r="C126" s="35"/>
      <c r="D126" s="36"/>
      <c r="E126" s="36"/>
      <c r="F126" s="37"/>
      <c r="G126" s="37"/>
      <c r="H126" s="37">
        <v>1</v>
      </c>
      <c r="I126" s="37"/>
      <c r="J126" s="38"/>
      <c r="K126" s="38"/>
      <c r="L126" s="38"/>
      <c r="M126" s="38"/>
      <c r="N126" s="6" t="s">
        <v>930</v>
      </c>
      <c r="O126" s="34" t="s">
        <v>411</v>
      </c>
      <c r="P126" s="33" t="s">
        <v>922</v>
      </c>
      <c r="Q126" s="32" t="s">
        <v>923</v>
      </c>
      <c r="R126" s="39" t="s">
        <v>792</v>
      </c>
      <c r="S126" s="22" t="s">
        <v>826</v>
      </c>
      <c r="T126" s="28" t="s">
        <v>824</v>
      </c>
      <c r="U126" s="45">
        <v>45288</v>
      </c>
      <c r="V126" s="45">
        <v>45294</v>
      </c>
      <c r="W126" s="45">
        <v>46234</v>
      </c>
      <c r="X126" s="40">
        <v>117525055</v>
      </c>
      <c r="Y126" s="41">
        <v>200000</v>
      </c>
      <c r="Z126" s="41">
        <v>43737600</v>
      </c>
      <c r="AA126" s="41">
        <v>45968217.600000001</v>
      </c>
      <c r="AB126" s="41">
        <v>27619237.399999999</v>
      </c>
      <c r="AC126" s="42">
        <f t="shared" si="7"/>
        <v>117525055</v>
      </c>
      <c r="AD126" s="41">
        <v>0</v>
      </c>
      <c r="AE126" s="42">
        <v>117525055</v>
      </c>
      <c r="AF126" s="43">
        <v>0</v>
      </c>
      <c r="AG126" s="42">
        <v>117525055</v>
      </c>
      <c r="AH126" s="20">
        <v>0</v>
      </c>
      <c r="AI126" s="16">
        <v>0</v>
      </c>
      <c r="AJ126" s="2" t="s">
        <v>861</v>
      </c>
      <c r="AK126" s="21" t="s">
        <v>864</v>
      </c>
      <c r="AL126" s="29" t="s">
        <v>83</v>
      </c>
      <c r="AM126" s="30">
        <v>830025149</v>
      </c>
      <c r="AN126" s="30">
        <v>8</v>
      </c>
      <c r="AO126" s="30" t="s">
        <v>892</v>
      </c>
      <c r="AP126" s="30" t="s">
        <v>893</v>
      </c>
      <c r="AQ126" s="31" t="s">
        <v>84</v>
      </c>
      <c r="AR126" s="22" t="s">
        <v>27</v>
      </c>
    </row>
    <row r="127" spans="1:44" ht="67.5">
      <c r="A127" s="35">
        <v>1</v>
      </c>
      <c r="B127" s="35"/>
      <c r="C127" s="35"/>
      <c r="D127" s="36"/>
      <c r="E127" s="36"/>
      <c r="F127" s="37"/>
      <c r="G127" s="37"/>
      <c r="H127" s="37">
        <v>1</v>
      </c>
      <c r="I127" s="37"/>
      <c r="J127" s="38"/>
      <c r="K127" s="38"/>
      <c r="L127" s="38"/>
      <c r="M127" s="38"/>
      <c r="N127" s="6" t="s">
        <v>930</v>
      </c>
      <c r="O127" s="34" t="s">
        <v>411</v>
      </c>
      <c r="P127" s="33" t="s">
        <v>922</v>
      </c>
      <c r="Q127" s="32" t="s">
        <v>923</v>
      </c>
      <c r="R127" s="39" t="s">
        <v>793</v>
      </c>
      <c r="S127" s="22" t="s">
        <v>118</v>
      </c>
      <c r="T127" s="28" t="s">
        <v>827</v>
      </c>
      <c r="U127" s="45">
        <v>45288</v>
      </c>
      <c r="V127" s="45">
        <v>45294</v>
      </c>
      <c r="W127" s="45">
        <v>46234</v>
      </c>
      <c r="X127" s="40">
        <v>199792593.5</v>
      </c>
      <c r="Y127" s="41">
        <v>340000</v>
      </c>
      <c r="Z127" s="41">
        <v>74353920</v>
      </c>
      <c r="AA127" s="41">
        <v>78145969.920000002</v>
      </c>
      <c r="AB127" s="41">
        <v>46952703.579999998</v>
      </c>
      <c r="AC127" s="42">
        <f t="shared" si="7"/>
        <v>199792593.5</v>
      </c>
      <c r="AD127" s="41">
        <v>0</v>
      </c>
      <c r="AE127" s="42">
        <v>199792593.5</v>
      </c>
      <c r="AF127" s="43">
        <v>0</v>
      </c>
      <c r="AG127" s="42">
        <v>199792593.5</v>
      </c>
      <c r="AH127" s="20">
        <v>0</v>
      </c>
      <c r="AI127" s="16">
        <v>0</v>
      </c>
      <c r="AJ127" s="2" t="s">
        <v>862</v>
      </c>
      <c r="AK127" s="21" t="s">
        <v>864</v>
      </c>
      <c r="AL127" s="29" t="s">
        <v>707</v>
      </c>
      <c r="AM127" s="30">
        <v>830091676</v>
      </c>
      <c r="AN127" s="30">
        <v>9</v>
      </c>
      <c r="AO127" s="30" t="s">
        <v>708</v>
      </c>
      <c r="AP127" s="30">
        <v>3214931095</v>
      </c>
      <c r="AQ127" s="31" t="s">
        <v>54</v>
      </c>
      <c r="AR127" s="22" t="s">
        <v>27</v>
      </c>
    </row>
    <row r="128" spans="1:44" ht="54">
      <c r="A128" s="35">
        <v>1</v>
      </c>
      <c r="B128" s="35"/>
      <c r="C128" s="35"/>
      <c r="D128" s="36"/>
      <c r="E128" s="36"/>
      <c r="F128" s="37"/>
      <c r="G128" s="37"/>
      <c r="H128" s="37">
        <v>1</v>
      </c>
      <c r="I128" s="37"/>
      <c r="J128" s="38"/>
      <c r="K128" s="38"/>
      <c r="L128" s="38"/>
      <c r="M128" s="38"/>
      <c r="N128" s="6" t="s">
        <v>930</v>
      </c>
      <c r="O128" s="34" t="s">
        <v>411</v>
      </c>
      <c r="P128" s="33" t="s">
        <v>922</v>
      </c>
      <c r="Q128" s="32" t="s">
        <v>923</v>
      </c>
      <c r="R128" s="39" t="s">
        <v>794</v>
      </c>
      <c r="S128" s="22" t="s">
        <v>828</v>
      </c>
      <c r="T128" s="28" t="s">
        <v>824</v>
      </c>
      <c r="U128" s="45">
        <v>45288</v>
      </c>
      <c r="V128" s="45">
        <v>45289</v>
      </c>
      <c r="W128" s="45">
        <v>46234</v>
      </c>
      <c r="X128" s="40">
        <v>470100220</v>
      </c>
      <c r="Y128" s="41">
        <v>800000</v>
      </c>
      <c r="Z128" s="41">
        <v>174950400</v>
      </c>
      <c r="AA128" s="41">
        <v>183872870.40000001</v>
      </c>
      <c r="AB128" s="41">
        <v>110476949.59999999</v>
      </c>
      <c r="AC128" s="42">
        <f t="shared" si="7"/>
        <v>470100220</v>
      </c>
      <c r="AD128" s="41">
        <v>0</v>
      </c>
      <c r="AE128" s="42">
        <v>470100220</v>
      </c>
      <c r="AF128" s="43">
        <v>0</v>
      </c>
      <c r="AG128" s="42">
        <v>470100220</v>
      </c>
      <c r="AH128" s="20">
        <v>0</v>
      </c>
      <c r="AI128" s="16">
        <v>0</v>
      </c>
      <c r="AJ128" s="2" t="s">
        <v>863</v>
      </c>
      <c r="AK128" s="21" t="s">
        <v>418</v>
      </c>
      <c r="AL128" s="29" t="s">
        <v>872</v>
      </c>
      <c r="AM128" s="30">
        <v>900131246</v>
      </c>
      <c r="AN128" s="30">
        <v>1</v>
      </c>
      <c r="AO128" s="30" t="s">
        <v>894</v>
      </c>
      <c r="AP128" s="30">
        <v>4795290</v>
      </c>
      <c r="AQ128" s="31" t="s">
        <v>914</v>
      </c>
      <c r="AR128" s="22" t="s">
        <v>32</v>
      </c>
    </row>
    <row r="129" spans="1:44" ht="67.5">
      <c r="A129" s="35">
        <v>1</v>
      </c>
      <c r="B129" s="35"/>
      <c r="C129" s="35"/>
      <c r="D129" s="36"/>
      <c r="E129" s="36"/>
      <c r="F129" s="37"/>
      <c r="G129" s="37"/>
      <c r="H129" s="37">
        <v>1</v>
      </c>
      <c r="I129" s="37"/>
      <c r="J129" s="38"/>
      <c r="K129" s="38"/>
      <c r="L129" s="38"/>
      <c r="M129" s="38"/>
      <c r="N129" s="6" t="s">
        <v>930</v>
      </c>
      <c r="O129" s="34" t="s">
        <v>411</v>
      </c>
      <c r="P129" s="33" t="s">
        <v>922</v>
      </c>
      <c r="Q129" s="32" t="s">
        <v>923</v>
      </c>
      <c r="R129" s="39" t="s">
        <v>795</v>
      </c>
      <c r="S129" s="22" t="s">
        <v>829</v>
      </c>
      <c r="T129" s="28" t="s">
        <v>830</v>
      </c>
      <c r="U129" s="45">
        <v>45288</v>
      </c>
      <c r="V129" s="45">
        <v>45295</v>
      </c>
      <c r="W129" s="45">
        <v>46234</v>
      </c>
      <c r="X129" s="40">
        <v>788040088</v>
      </c>
      <c r="Y129" s="41">
        <v>1340000</v>
      </c>
      <c r="Z129" s="41">
        <v>293041920</v>
      </c>
      <c r="AA129" s="41">
        <v>307987057.92000002</v>
      </c>
      <c r="AB129" s="41">
        <v>185671110.08000001</v>
      </c>
      <c r="AC129" s="42">
        <f t="shared" si="7"/>
        <v>788040088</v>
      </c>
      <c r="AD129" s="41">
        <v>0</v>
      </c>
      <c r="AE129" s="42">
        <v>788040088</v>
      </c>
      <c r="AF129" s="43">
        <v>0</v>
      </c>
      <c r="AG129" s="42">
        <v>788040088</v>
      </c>
      <c r="AH129" s="20">
        <v>0</v>
      </c>
      <c r="AI129" s="16">
        <v>0</v>
      </c>
      <c r="AJ129" s="2" t="s">
        <v>861</v>
      </c>
      <c r="AK129" s="21" t="s">
        <v>864</v>
      </c>
      <c r="AL129" s="29" t="s">
        <v>873</v>
      </c>
      <c r="AM129" s="30">
        <v>900622371</v>
      </c>
      <c r="AN129" s="30">
        <v>1</v>
      </c>
      <c r="AO129" s="30" t="s">
        <v>895</v>
      </c>
      <c r="AP129" s="30">
        <v>6158180</v>
      </c>
      <c r="AQ129" s="31" t="s">
        <v>915</v>
      </c>
      <c r="AR129" s="22" t="s">
        <v>27</v>
      </c>
    </row>
    <row r="130" spans="1:44" ht="67.5">
      <c r="A130" s="35">
        <v>1</v>
      </c>
      <c r="B130" s="35"/>
      <c r="C130" s="35"/>
      <c r="D130" s="36"/>
      <c r="E130" s="36"/>
      <c r="F130" s="37"/>
      <c r="G130" s="37"/>
      <c r="H130" s="37">
        <v>1</v>
      </c>
      <c r="I130" s="37"/>
      <c r="J130" s="38"/>
      <c r="K130" s="38"/>
      <c r="L130" s="38"/>
      <c r="M130" s="38"/>
      <c r="N130" s="6" t="s">
        <v>930</v>
      </c>
      <c r="O130" s="34" t="s">
        <v>411</v>
      </c>
      <c r="P130" s="33" t="s">
        <v>922</v>
      </c>
      <c r="Q130" s="32" t="s">
        <v>923</v>
      </c>
      <c r="R130" s="39" t="s">
        <v>796</v>
      </c>
      <c r="S130" s="22" t="s">
        <v>831</v>
      </c>
      <c r="T130" s="28" t="s">
        <v>832</v>
      </c>
      <c r="U130" s="45">
        <v>45288</v>
      </c>
      <c r="V130" s="45">
        <v>45295</v>
      </c>
      <c r="W130" s="45">
        <v>46234</v>
      </c>
      <c r="X130" s="40">
        <v>1668233561.5</v>
      </c>
      <c r="Y130" s="41">
        <v>2840000</v>
      </c>
      <c r="Z130" s="41">
        <v>621073920</v>
      </c>
      <c r="AA130" s="41">
        <v>652748689.91999996</v>
      </c>
      <c r="AB130" s="41">
        <v>391570951.57999998</v>
      </c>
      <c r="AC130" s="42">
        <f t="shared" si="7"/>
        <v>1668233561.5</v>
      </c>
      <c r="AD130" s="41">
        <v>0</v>
      </c>
      <c r="AE130" s="42">
        <v>1668233561.5</v>
      </c>
      <c r="AF130" s="43">
        <v>0</v>
      </c>
      <c r="AG130" s="42">
        <v>1668233561.5</v>
      </c>
      <c r="AH130" s="20">
        <v>0</v>
      </c>
      <c r="AI130" s="16">
        <v>0</v>
      </c>
      <c r="AJ130" s="2" t="s">
        <v>856</v>
      </c>
      <c r="AK130" s="21" t="s">
        <v>864</v>
      </c>
      <c r="AL130" s="29" t="s">
        <v>874</v>
      </c>
      <c r="AM130" s="30">
        <v>811032919</v>
      </c>
      <c r="AN130" s="30">
        <v>2</v>
      </c>
      <c r="AO130" s="30" t="s">
        <v>896</v>
      </c>
      <c r="AP130" s="30">
        <v>4855654</v>
      </c>
      <c r="AQ130" s="31" t="s">
        <v>916</v>
      </c>
      <c r="AR130" s="22" t="s">
        <v>44</v>
      </c>
    </row>
    <row r="131" spans="1:44" ht="94.5">
      <c r="A131" s="35">
        <v>1</v>
      </c>
      <c r="B131" s="35"/>
      <c r="C131" s="35"/>
      <c r="D131" s="36"/>
      <c r="E131" s="36"/>
      <c r="F131" s="37"/>
      <c r="G131" s="37"/>
      <c r="H131" s="37"/>
      <c r="I131" s="37"/>
      <c r="J131" s="38">
        <v>1</v>
      </c>
      <c r="K131" s="38"/>
      <c r="L131" s="38"/>
      <c r="M131" s="38"/>
      <c r="N131" s="6" t="s">
        <v>931</v>
      </c>
      <c r="O131" s="34" t="s">
        <v>411</v>
      </c>
      <c r="P131" s="33" t="s">
        <v>924</v>
      </c>
      <c r="Q131" s="32" t="s">
        <v>925</v>
      </c>
      <c r="R131" s="39" t="s">
        <v>797</v>
      </c>
      <c r="S131" s="22" t="s">
        <v>833</v>
      </c>
      <c r="T131" s="28" t="s">
        <v>834</v>
      </c>
      <c r="U131" s="45">
        <v>45288</v>
      </c>
      <c r="V131" s="45">
        <v>45294</v>
      </c>
      <c r="W131" s="45">
        <v>46234</v>
      </c>
      <c r="X131" s="40">
        <v>1151912906</v>
      </c>
      <c r="Y131" s="41">
        <v>8842968</v>
      </c>
      <c r="Z131" s="41">
        <v>449495522</v>
      </c>
      <c r="AA131" s="41">
        <v>463280388</v>
      </c>
      <c r="AB131" s="41">
        <v>230294028</v>
      </c>
      <c r="AC131" s="42">
        <f t="shared" si="7"/>
        <v>1151912906</v>
      </c>
      <c r="AD131" s="41">
        <v>0</v>
      </c>
      <c r="AE131" s="42">
        <v>1151912906</v>
      </c>
      <c r="AF131" s="43">
        <v>0</v>
      </c>
      <c r="AG131" s="42">
        <v>1151912906</v>
      </c>
      <c r="AH131" s="20">
        <v>0</v>
      </c>
      <c r="AI131" s="16">
        <v>0</v>
      </c>
      <c r="AJ131" s="2" t="s">
        <v>639</v>
      </c>
      <c r="AK131" s="21" t="s">
        <v>864</v>
      </c>
      <c r="AL131" s="29" t="s">
        <v>875</v>
      </c>
      <c r="AM131" s="30">
        <v>860003216</v>
      </c>
      <c r="AN131" s="30">
        <v>8</v>
      </c>
      <c r="AO131" s="30" t="s">
        <v>897</v>
      </c>
      <c r="AP131" s="30">
        <v>4178860</v>
      </c>
      <c r="AQ131" s="31" t="s">
        <v>917</v>
      </c>
      <c r="AR131" s="22" t="s">
        <v>27</v>
      </c>
    </row>
    <row r="132" spans="1:44" ht="94.5">
      <c r="A132" s="35">
        <v>1</v>
      </c>
      <c r="B132" s="35"/>
      <c r="C132" s="35"/>
      <c r="D132" s="36"/>
      <c r="E132" s="36"/>
      <c r="F132" s="37"/>
      <c r="G132" s="37"/>
      <c r="H132" s="37"/>
      <c r="I132" s="37"/>
      <c r="J132" s="38">
        <v>1</v>
      </c>
      <c r="K132" s="38"/>
      <c r="L132" s="38"/>
      <c r="M132" s="38"/>
      <c r="N132" s="6" t="s">
        <v>931</v>
      </c>
      <c r="O132" s="34" t="s">
        <v>411</v>
      </c>
      <c r="P132" s="33" t="s">
        <v>924</v>
      </c>
      <c r="Q132" s="32" t="s">
        <v>925</v>
      </c>
      <c r="R132" s="39" t="s">
        <v>798</v>
      </c>
      <c r="S132" s="22" t="s">
        <v>835</v>
      </c>
      <c r="T132" s="28" t="s">
        <v>836</v>
      </c>
      <c r="U132" s="45">
        <v>45288</v>
      </c>
      <c r="V132" s="45">
        <v>45294</v>
      </c>
      <c r="W132" s="45">
        <v>46234</v>
      </c>
      <c r="X132" s="40">
        <v>80408944</v>
      </c>
      <c r="Y132" s="41">
        <v>1300000</v>
      </c>
      <c r="Z132" s="41">
        <v>34183975</v>
      </c>
      <c r="AA132" s="41">
        <v>34909494</v>
      </c>
      <c r="AB132" s="41">
        <v>10015475</v>
      </c>
      <c r="AC132" s="42">
        <f t="shared" si="7"/>
        <v>80408944</v>
      </c>
      <c r="AD132" s="41">
        <v>0</v>
      </c>
      <c r="AE132" s="42">
        <v>80408944</v>
      </c>
      <c r="AF132" s="43">
        <v>0</v>
      </c>
      <c r="AG132" s="42">
        <v>80408944</v>
      </c>
      <c r="AH132" s="20">
        <v>0</v>
      </c>
      <c r="AI132" s="16">
        <v>0</v>
      </c>
      <c r="AJ132" s="2" t="s">
        <v>639</v>
      </c>
      <c r="AK132" s="21" t="s">
        <v>864</v>
      </c>
      <c r="AL132" s="29" t="s">
        <v>63</v>
      </c>
      <c r="AM132" s="30">
        <v>830064712</v>
      </c>
      <c r="AN132" s="30">
        <v>1</v>
      </c>
      <c r="AO132" s="30" t="s">
        <v>898</v>
      </c>
      <c r="AP132" s="30">
        <v>6354327</v>
      </c>
      <c r="AQ132" s="31" t="s">
        <v>166</v>
      </c>
      <c r="AR132" s="22" t="s">
        <v>27</v>
      </c>
    </row>
    <row r="133" spans="1:44" ht="94.5">
      <c r="A133" s="35">
        <v>1</v>
      </c>
      <c r="B133" s="35"/>
      <c r="C133" s="35"/>
      <c r="D133" s="36"/>
      <c r="E133" s="36"/>
      <c r="F133" s="37"/>
      <c r="G133" s="37"/>
      <c r="H133" s="37"/>
      <c r="I133" s="37"/>
      <c r="J133" s="38">
        <v>1</v>
      </c>
      <c r="K133" s="38"/>
      <c r="L133" s="38"/>
      <c r="M133" s="38"/>
      <c r="N133" s="6" t="s">
        <v>931</v>
      </c>
      <c r="O133" s="34" t="s">
        <v>411</v>
      </c>
      <c r="P133" s="33" t="s">
        <v>924</v>
      </c>
      <c r="Q133" s="32" t="s">
        <v>925</v>
      </c>
      <c r="R133" s="39" t="s">
        <v>799</v>
      </c>
      <c r="S133" s="22" t="s">
        <v>837</v>
      </c>
      <c r="T133" s="28" t="s">
        <v>838</v>
      </c>
      <c r="U133" s="45">
        <v>45288</v>
      </c>
      <c r="V133" s="45">
        <v>45294</v>
      </c>
      <c r="W133" s="45">
        <v>46234</v>
      </c>
      <c r="X133" s="40">
        <v>122616485</v>
      </c>
      <c r="Y133" s="41">
        <v>1658581</v>
      </c>
      <c r="Z133" s="41">
        <v>45941814</v>
      </c>
      <c r="AA133" s="41">
        <v>47320069</v>
      </c>
      <c r="AB133" s="41">
        <v>27696021</v>
      </c>
      <c r="AC133" s="42">
        <f t="shared" si="7"/>
        <v>122616485</v>
      </c>
      <c r="AD133" s="41">
        <v>0</v>
      </c>
      <c r="AE133" s="42">
        <v>122616485</v>
      </c>
      <c r="AF133" s="43">
        <v>0</v>
      </c>
      <c r="AG133" s="42">
        <v>122616485</v>
      </c>
      <c r="AH133" s="20">
        <v>0</v>
      </c>
      <c r="AI133" s="16">
        <v>0</v>
      </c>
      <c r="AJ133" s="2" t="s">
        <v>639</v>
      </c>
      <c r="AK133" s="21" t="s">
        <v>864</v>
      </c>
      <c r="AL133" s="29" t="s">
        <v>241</v>
      </c>
      <c r="AM133" s="30">
        <v>830071701</v>
      </c>
      <c r="AN133" s="30">
        <v>1</v>
      </c>
      <c r="AO133" s="30" t="s">
        <v>899</v>
      </c>
      <c r="AP133" s="30">
        <v>6002126</v>
      </c>
      <c r="AQ133" s="31" t="s">
        <v>242</v>
      </c>
      <c r="AR133" s="22" t="s">
        <v>27</v>
      </c>
    </row>
    <row r="134" spans="1:44" ht="94.5">
      <c r="A134" s="35">
        <v>1</v>
      </c>
      <c r="B134" s="35"/>
      <c r="C134" s="35"/>
      <c r="D134" s="36"/>
      <c r="E134" s="36"/>
      <c r="F134" s="37"/>
      <c r="G134" s="37"/>
      <c r="H134" s="37"/>
      <c r="I134" s="37"/>
      <c r="J134" s="38">
        <v>1</v>
      </c>
      <c r="K134" s="38"/>
      <c r="L134" s="38"/>
      <c r="M134" s="38"/>
      <c r="N134" s="6" t="s">
        <v>931</v>
      </c>
      <c r="O134" s="34" t="s">
        <v>411</v>
      </c>
      <c r="P134" s="33" t="s">
        <v>924</v>
      </c>
      <c r="Q134" s="32" t="s">
        <v>925</v>
      </c>
      <c r="R134" s="39" t="s">
        <v>800</v>
      </c>
      <c r="S134" s="22" t="s">
        <v>839</v>
      </c>
      <c r="T134" s="28" t="s">
        <v>840</v>
      </c>
      <c r="U134" s="45">
        <v>45287</v>
      </c>
      <c r="V134" s="45">
        <v>45294</v>
      </c>
      <c r="W134" s="45">
        <v>46234</v>
      </c>
      <c r="X134" s="40">
        <v>76598305</v>
      </c>
      <c r="Y134" s="41">
        <v>2488640</v>
      </c>
      <c r="Z134" s="41">
        <v>28944000</v>
      </c>
      <c r="AA134" s="41">
        <v>29812320</v>
      </c>
      <c r="AB134" s="41">
        <v>15353345</v>
      </c>
      <c r="AC134" s="42">
        <f t="shared" si="7"/>
        <v>76598305</v>
      </c>
      <c r="AD134" s="41">
        <v>0</v>
      </c>
      <c r="AE134" s="42">
        <v>76598305</v>
      </c>
      <c r="AF134" s="43">
        <v>0</v>
      </c>
      <c r="AG134" s="42">
        <v>76598305</v>
      </c>
      <c r="AH134" s="20">
        <v>0</v>
      </c>
      <c r="AI134" s="16">
        <v>0</v>
      </c>
      <c r="AJ134" s="2" t="s">
        <v>639</v>
      </c>
      <c r="AK134" s="21" t="s">
        <v>864</v>
      </c>
      <c r="AL134" s="29" t="s">
        <v>876</v>
      </c>
      <c r="AM134" s="30">
        <v>830501640</v>
      </c>
      <c r="AN134" s="30">
        <v>0</v>
      </c>
      <c r="AO134" s="30" t="s">
        <v>900</v>
      </c>
      <c r="AP134" s="30">
        <v>2229151</v>
      </c>
      <c r="AQ134" s="31" t="s">
        <v>918</v>
      </c>
      <c r="AR134" s="22" t="s">
        <v>27</v>
      </c>
    </row>
    <row r="135" spans="1:44" ht="67.5">
      <c r="A135" s="35">
        <v>1</v>
      </c>
      <c r="B135" s="35"/>
      <c r="C135" s="35"/>
      <c r="D135" s="36"/>
      <c r="E135" s="36"/>
      <c r="F135" s="37"/>
      <c r="G135" s="37"/>
      <c r="H135" s="37"/>
      <c r="I135" s="37"/>
      <c r="J135" s="38">
        <v>1</v>
      </c>
      <c r="K135" s="38"/>
      <c r="L135" s="38"/>
      <c r="M135" s="38"/>
      <c r="N135" s="6" t="s">
        <v>932</v>
      </c>
      <c r="O135" s="34" t="s">
        <v>411</v>
      </c>
      <c r="P135" s="33" t="s">
        <v>926</v>
      </c>
      <c r="Q135" s="32" t="s">
        <v>927</v>
      </c>
      <c r="R135" s="39" t="s">
        <v>801</v>
      </c>
      <c r="S135" s="22" t="s">
        <v>110</v>
      </c>
      <c r="T135" s="28" t="s">
        <v>841</v>
      </c>
      <c r="U135" s="45">
        <v>45288</v>
      </c>
      <c r="V135" s="45">
        <v>45294</v>
      </c>
      <c r="W135" s="45">
        <v>46234</v>
      </c>
      <c r="X135" s="40">
        <v>4459055471</v>
      </c>
      <c r="Y135" s="41">
        <v>40000000</v>
      </c>
      <c r="Z135" s="41">
        <v>1715229808</v>
      </c>
      <c r="AA135" s="41">
        <v>1766686702</v>
      </c>
      <c r="AB135" s="41">
        <v>937138961</v>
      </c>
      <c r="AC135" s="42">
        <f t="shared" si="7"/>
        <v>4459055471</v>
      </c>
      <c r="AD135" s="41">
        <v>0</v>
      </c>
      <c r="AE135" s="42">
        <v>4459055471</v>
      </c>
      <c r="AF135" s="43">
        <v>0</v>
      </c>
      <c r="AG135" s="42">
        <v>4459055471</v>
      </c>
      <c r="AH135" s="20">
        <v>0</v>
      </c>
      <c r="AI135" s="16">
        <v>0</v>
      </c>
      <c r="AJ135" s="2" t="s">
        <v>639</v>
      </c>
      <c r="AK135" s="21" t="s">
        <v>864</v>
      </c>
      <c r="AL135" s="29" t="s">
        <v>68</v>
      </c>
      <c r="AM135" s="30">
        <v>800005736</v>
      </c>
      <c r="AN135" s="30">
        <v>7</v>
      </c>
      <c r="AO135" s="30" t="s">
        <v>901</v>
      </c>
      <c r="AP135" s="30">
        <v>3484310</v>
      </c>
      <c r="AQ135" s="31" t="s">
        <v>488</v>
      </c>
      <c r="AR135" s="22" t="s">
        <v>27</v>
      </c>
    </row>
    <row r="136" spans="1:44" ht="67.5">
      <c r="A136" s="35">
        <v>1</v>
      </c>
      <c r="B136" s="35"/>
      <c r="C136" s="35"/>
      <c r="D136" s="36"/>
      <c r="E136" s="36"/>
      <c r="F136" s="37"/>
      <c r="G136" s="37"/>
      <c r="H136" s="37"/>
      <c r="I136" s="37"/>
      <c r="J136" s="38">
        <v>1</v>
      </c>
      <c r="K136" s="38"/>
      <c r="L136" s="38"/>
      <c r="M136" s="38"/>
      <c r="N136" s="6" t="s">
        <v>932</v>
      </c>
      <c r="O136" s="34" t="s">
        <v>411</v>
      </c>
      <c r="P136" s="33" t="s">
        <v>926</v>
      </c>
      <c r="Q136" s="32" t="s">
        <v>927</v>
      </c>
      <c r="R136" s="39" t="s">
        <v>802</v>
      </c>
      <c r="S136" s="22" t="s">
        <v>842</v>
      </c>
      <c r="T136" s="28" t="s">
        <v>843</v>
      </c>
      <c r="U136" s="45">
        <v>45288</v>
      </c>
      <c r="V136" s="45">
        <v>45294</v>
      </c>
      <c r="W136" s="45">
        <v>46234</v>
      </c>
      <c r="X136" s="40">
        <v>641026567</v>
      </c>
      <c r="Y136" s="41">
        <v>4400000</v>
      </c>
      <c r="Z136" s="41">
        <v>247102774</v>
      </c>
      <c r="AA136" s="41">
        <v>254515857</v>
      </c>
      <c r="AB136" s="41">
        <v>135007936</v>
      </c>
      <c r="AC136" s="42">
        <f t="shared" si="7"/>
        <v>641026567</v>
      </c>
      <c r="AD136" s="41">
        <v>0</v>
      </c>
      <c r="AE136" s="42">
        <v>641026567</v>
      </c>
      <c r="AF136" s="43">
        <v>0</v>
      </c>
      <c r="AG136" s="42">
        <v>641026567</v>
      </c>
      <c r="AH136" s="20">
        <v>0</v>
      </c>
      <c r="AI136" s="16">
        <v>0</v>
      </c>
      <c r="AJ136" s="2" t="s">
        <v>639</v>
      </c>
      <c r="AK136" s="21" t="s">
        <v>864</v>
      </c>
      <c r="AL136" s="29" t="s">
        <v>877</v>
      </c>
      <c r="AM136" s="30">
        <v>900542229</v>
      </c>
      <c r="AN136" s="30">
        <v>1</v>
      </c>
      <c r="AO136" s="30" t="s">
        <v>902</v>
      </c>
      <c r="AP136" s="30">
        <v>8985371</v>
      </c>
      <c r="AQ136" s="31" t="s">
        <v>919</v>
      </c>
      <c r="AR136" s="22" t="s">
        <v>293</v>
      </c>
    </row>
    <row r="137" spans="1:44" ht="67.5">
      <c r="A137" s="35">
        <v>1</v>
      </c>
      <c r="B137" s="35"/>
      <c r="C137" s="35"/>
      <c r="D137" s="36"/>
      <c r="E137" s="36"/>
      <c r="F137" s="37"/>
      <c r="G137" s="37"/>
      <c r="H137" s="37"/>
      <c r="I137" s="37"/>
      <c r="J137" s="38">
        <v>1</v>
      </c>
      <c r="K137" s="38"/>
      <c r="L137" s="38"/>
      <c r="M137" s="38"/>
      <c r="N137" s="6" t="s">
        <v>932</v>
      </c>
      <c r="O137" s="34" t="s">
        <v>411</v>
      </c>
      <c r="P137" s="33" t="s">
        <v>926</v>
      </c>
      <c r="Q137" s="32" t="s">
        <v>927</v>
      </c>
      <c r="R137" s="39" t="s">
        <v>803</v>
      </c>
      <c r="S137" s="22" t="s">
        <v>844</v>
      </c>
      <c r="T137" s="28" t="s">
        <v>845</v>
      </c>
      <c r="U137" s="45">
        <v>45288</v>
      </c>
      <c r="V137" s="45">
        <v>45303</v>
      </c>
      <c r="W137" s="45">
        <v>46234</v>
      </c>
      <c r="X137" s="40">
        <v>122696986</v>
      </c>
      <c r="Y137" s="41">
        <v>3800000</v>
      </c>
      <c r="Z137" s="41">
        <v>46149150</v>
      </c>
      <c r="AA137" s="41">
        <v>47533625</v>
      </c>
      <c r="AB137" s="41">
        <v>25214211</v>
      </c>
      <c r="AC137" s="42">
        <f t="shared" si="7"/>
        <v>122696986</v>
      </c>
      <c r="AD137" s="41">
        <v>0</v>
      </c>
      <c r="AE137" s="42">
        <v>122696986</v>
      </c>
      <c r="AF137" s="43">
        <v>0</v>
      </c>
      <c r="AG137" s="42">
        <v>122696986</v>
      </c>
      <c r="AH137" s="20">
        <v>0</v>
      </c>
      <c r="AI137" s="16">
        <v>0</v>
      </c>
      <c r="AJ137" s="2" t="s">
        <v>639</v>
      </c>
      <c r="AK137" s="21" t="s">
        <v>864</v>
      </c>
      <c r="AL137" s="29" t="s">
        <v>878</v>
      </c>
      <c r="AM137" s="30">
        <v>900863463</v>
      </c>
      <c r="AN137" s="30">
        <v>4</v>
      </c>
      <c r="AO137" s="30" t="s">
        <v>903</v>
      </c>
      <c r="AP137" s="30">
        <v>7645037</v>
      </c>
      <c r="AQ137" s="31" t="s">
        <v>490</v>
      </c>
      <c r="AR137" s="22" t="s">
        <v>27</v>
      </c>
    </row>
    <row r="138" spans="1:44" ht="67.5">
      <c r="A138" s="35">
        <v>1</v>
      </c>
      <c r="B138" s="35"/>
      <c r="C138" s="35"/>
      <c r="D138" s="36"/>
      <c r="E138" s="36"/>
      <c r="F138" s="37"/>
      <c r="G138" s="37"/>
      <c r="H138" s="37"/>
      <c r="I138" s="37"/>
      <c r="J138" s="38">
        <v>1</v>
      </c>
      <c r="K138" s="38"/>
      <c r="L138" s="38"/>
      <c r="M138" s="38"/>
      <c r="N138" s="6" t="s">
        <v>932</v>
      </c>
      <c r="O138" s="34" t="s">
        <v>411</v>
      </c>
      <c r="P138" s="33" t="s">
        <v>926</v>
      </c>
      <c r="Q138" s="32" t="s">
        <v>927</v>
      </c>
      <c r="R138" s="39" t="s">
        <v>804</v>
      </c>
      <c r="S138" s="22" t="s">
        <v>215</v>
      </c>
      <c r="T138" s="28" t="s">
        <v>846</v>
      </c>
      <c r="U138" s="45">
        <v>45288</v>
      </c>
      <c r="V138" s="45">
        <v>45294</v>
      </c>
      <c r="W138" s="45">
        <v>46234</v>
      </c>
      <c r="X138" s="40">
        <v>69680960</v>
      </c>
      <c r="Y138" s="41">
        <v>2500000</v>
      </c>
      <c r="Z138" s="41">
        <v>25536000</v>
      </c>
      <c r="AA138" s="41">
        <v>26302080</v>
      </c>
      <c r="AB138" s="41">
        <v>15342880</v>
      </c>
      <c r="AC138" s="42">
        <f t="shared" si="7"/>
        <v>69680960</v>
      </c>
      <c r="AD138" s="41">
        <v>0</v>
      </c>
      <c r="AE138" s="42">
        <v>69680960</v>
      </c>
      <c r="AF138" s="43">
        <v>0</v>
      </c>
      <c r="AG138" s="42">
        <v>69680960</v>
      </c>
      <c r="AH138" s="20">
        <v>0</v>
      </c>
      <c r="AI138" s="16">
        <v>0</v>
      </c>
      <c r="AJ138" s="2" t="s">
        <v>639</v>
      </c>
      <c r="AK138" s="21" t="s">
        <v>864</v>
      </c>
      <c r="AL138" s="29" t="s">
        <v>69</v>
      </c>
      <c r="AM138" s="30">
        <v>830025281</v>
      </c>
      <c r="AN138" s="30">
        <v>0</v>
      </c>
      <c r="AO138" s="30" t="s">
        <v>904</v>
      </c>
      <c r="AP138" s="30">
        <v>7447979</v>
      </c>
      <c r="AQ138" s="31" t="s">
        <v>216</v>
      </c>
      <c r="AR138" s="22" t="s">
        <v>27</v>
      </c>
    </row>
    <row r="139" spans="1:44" ht="67.5">
      <c r="A139" s="35">
        <v>1</v>
      </c>
      <c r="B139" s="35"/>
      <c r="C139" s="35"/>
      <c r="D139" s="36"/>
      <c r="E139" s="36"/>
      <c r="F139" s="37"/>
      <c r="G139" s="37"/>
      <c r="H139" s="37"/>
      <c r="I139" s="37"/>
      <c r="J139" s="38">
        <v>1</v>
      </c>
      <c r="K139" s="38"/>
      <c r="L139" s="38"/>
      <c r="M139" s="38"/>
      <c r="N139" s="6" t="s">
        <v>932</v>
      </c>
      <c r="O139" s="34" t="s">
        <v>411</v>
      </c>
      <c r="P139" s="33" t="s">
        <v>926</v>
      </c>
      <c r="Q139" s="32" t="s">
        <v>927</v>
      </c>
      <c r="R139" s="39" t="s">
        <v>805</v>
      </c>
      <c r="S139" s="22" t="s">
        <v>847</v>
      </c>
      <c r="T139" s="28" t="s">
        <v>848</v>
      </c>
      <c r="U139" s="45">
        <v>45288</v>
      </c>
      <c r="V139" s="45">
        <v>45294</v>
      </c>
      <c r="W139" s="45">
        <v>46234</v>
      </c>
      <c r="X139" s="40">
        <v>284924217</v>
      </c>
      <c r="Y139" s="41">
        <v>1650000</v>
      </c>
      <c r="Z139" s="41">
        <v>109951184</v>
      </c>
      <c r="AA139" s="41">
        <v>113249719</v>
      </c>
      <c r="AB139" s="41">
        <v>60073314</v>
      </c>
      <c r="AC139" s="42">
        <f t="shared" si="7"/>
        <v>284924217</v>
      </c>
      <c r="AD139" s="41">
        <v>0</v>
      </c>
      <c r="AE139" s="42">
        <v>284924217</v>
      </c>
      <c r="AF139" s="43">
        <v>0</v>
      </c>
      <c r="AG139" s="42">
        <v>284924217</v>
      </c>
      <c r="AH139" s="20">
        <v>0</v>
      </c>
      <c r="AI139" s="16">
        <v>0</v>
      </c>
      <c r="AJ139" s="2" t="s">
        <v>639</v>
      </c>
      <c r="AK139" s="21" t="s">
        <v>864</v>
      </c>
      <c r="AL139" s="29" t="s">
        <v>879</v>
      </c>
      <c r="AM139" s="30">
        <v>860503326</v>
      </c>
      <c r="AN139" s="30">
        <v>0</v>
      </c>
      <c r="AO139" s="30" t="s">
        <v>905</v>
      </c>
      <c r="AP139" s="30">
        <v>3102436399</v>
      </c>
      <c r="AQ139" s="31" t="s">
        <v>920</v>
      </c>
      <c r="AR139" s="22" t="s">
        <v>27</v>
      </c>
    </row>
    <row r="140" spans="1:44" ht="81">
      <c r="A140" s="35">
        <v>1</v>
      </c>
      <c r="B140" s="35"/>
      <c r="C140" s="35"/>
      <c r="D140" s="36"/>
      <c r="E140" s="36"/>
      <c r="F140" s="37"/>
      <c r="G140" s="37"/>
      <c r="H140" s="37"/>
      <c r="I140" s="37">
        <v>1</v>
      </c>
      <c r="J140" s="38"/>
      <c r="K140" s="38"/>
      <c r="L140" s="38"/>
      <c r="M140" s="38"/>
      <c r="N140" s="6" t="s">
        <v>933</v>
      </c>
      <c r="O140" s="34" t="s">
        <v>411</v>
      </c>
      <c r="P140" s="33" t="s">
        <v>928</v>
      </c>
      <c r="Q140" s="32" t="s">
        <v>929</v>
      </c>
      <c r="R140" s="39" t="s">
        <v>806</v>
      </c>
      <c r="S140" s="22" t="s">
        <v>849</v>
      </c>
      <c r="T140" s="28" t="s">
        <v>850</v>
      </c>
      <c r="U140" s="45">
        <v>45289</v>
      </c>
      <c r="V140" s="45">
        <v>45306</v>
      </c>
      <c r="W140" s="45">
        <v>45382</v>
      </c>
      <c r="X140" s="40">
        <v>17578540</v>
      </c>
      <c r="Y140" s="41">
        <v>4480328</v>
      </c>
      <c r="Z140" s="41">
        <v>13098212</v>
      </c>
      <c r="AA140" s="41">
        <v>0</v>
      </c>
      <c r="AB140" s="41">
        <v>0</v>
      </c>
      <c r="AC140" s="42">
        <f>Y140+Z140</f>
        <v>17578540</v>
      </c>
      <c r="AD140" s="41">
        <v>0</v>
      </c>
      <c r="AE140" s="42">
        <v>17578540</v>
      </c>
      <c r="AF140" s="43">
        <v>0</v>
      </c>
      <c r="AG140" s="42">
        <v>17578540</v>
      </c>
      <c r="AH140" s="20">
        <v>0</v>
      </c>
      <c r="AI140" s="16">
        <v>0</v>
      </c>
      <c r="AJ140" s="2" t="s">
        <v>639</v>
      </c>
      <c r="AK140" s="21" t="s">
        <v>864</v>
      </c>
      <c r="AL140" s="29" t="s">
        <v>880</v>
      </c>
      <c r="AM140" s="30">
        <v>830142523</v>
      </c>
      <c r="AN140" s="30">
        <v>0</v>
      </c>
      <c r="AO140" s="30" t="s">
        <v>906</v>
      </c>
      <c r="AP140" s="30">
        <v>3125495</v>
      </c>
      <c r="AQ140" s="31" t="s">
        <v>921</v>
      </c>
      <c r="AR140" s="22" t="s">
        <v>27</v>
      </c>
    </row>
  </sheetData>
  <hyperlinks>
    <hyperlink ref="Q14" r:id="rId1"/>
    <hyperlink ref="Q15" r:id="rId2"/>
    <hyperlink ref="Q16" r:id="rId3"/>
    <hyperlink ref="Q18" r:id="rId4"/>
    <hyperlink ref="Q20" r:id="rId5"/>
    <hyperlink ref="Q19" r:id="rId6"/>
    <hyperlink ref="AQ7" r:id="rId7"/>
    <hyperlink ref="AQ8" r:id="rId8"/>
    <hyperlink ref="AQ10" r:id="rId9"/>
    <hyperlink ref="AQ14" r:id="rId10"/>
    <hyperlink ref="AQ15" r:id="rId11"/>
    <hyperlink ref="AQ16" r:id="rId12"/>
    <hyperlink ref="AQ18" r:id="rId13"/>
    <hyperlink ref="AQ20" r:id="rId14"/>
    <hyperlink ref="AQ19" r:id="rId15"/>
  </hyperlinks>
  <pageMargins left="0.7" right="0.7" top="0.75" bottom="0.75" header="0.3" footer="0.3"/>
  <pageSetup paperSize="142" orientation="portrait"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2024-02-05T16:56:32Z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