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F7A" lockStructure="1"/>
  <bookViews>
    <workbookView xWindow="240" yWindow="75" windowWidth="20115" windowHeight="7995"/>
  </bookViews>
  <sheets>
    <sheet name="Eva Economica " sheetId="1" r:id="rId1"/>
  </sheets>
  <definedNames>
    <definedName name="_xlnm._FilterDatabase" localSheetId="0" hidden="1">'Eva Economica '!$A$3:$FE$58</definedName>
  </definedNames>
  <calcPr calcId="145621"/>
</workbook>
</file>

<file path=xl/calcChain.xml><?xml version="1.0" encoding="utf-8"?>
<calcChain xmlns="http://schemas.openxmlformats.org/spreadsheetml/2006/main">
  <c r="EF57" i="1" l="1"/>
  <c r="EF56" i="1"/>
  <c r="EB56" i="1"/>
  <c r="EC56" i="1" s="1"/>
  <c r="ED56" i="1" s="1"/>
  <c r="EE56" i="1" s="1"/>
  <c r="BE56" i="1"/>
  <c r="BF56" i="1" s="1"/>
  <c r="BG56" i="1" s="1"/>
  <c r="BH56" i="1" s="1"/>
  <c r="EF55" i="1"/>
  <c r="EF54" i="1"/>
  <c r="EF53" i="1"/>
  <c r="DW53" i="1"/>
  <c r="DX53" i="1" s="1"/>
  <c r="DY53" i="1" s="1"/>
  <c r="DZ53" i="1" s="1"/>
  <c r="CJ53" i="1"/>
  <c r="CK53" i="1" s="1"/>
  <c r="CL53" i="1" s="1"/>
  <c r="CD53" i="1"/>
  <c r="CE53" i="1" s="1"/>
  <c r="CF53" i="1" s="1"/>
  <c r="CG53" i="1" s="1"/>
  <c r="BY53" i="1"/>
  <c r="BZ53" i="1" s="1"/>
  <c r="CA53" i="1" s="1"/>
  <c r="CB53" i="1" s="1"/>
  <c r="AU53" i="1"/>
  <c r="AV53" i="1" s="1"/>
  <c r="AW53" i="1" s="1"/>
  <c r="AX53" i="1" s="1"/>
  <c r="V53" i="1"/>
  <c r="W53" i="1" s="1"/>
  <c r="X53" i="1" s="1"/>
  <c r="Y53" i="1" s="1"/>
  <c r="EF52" i="1"/>
  <c r="V52" i="1"/>
  <c r="W52" i="1" s="1"/>
  <c r="X52" i="1" s="1"/>
  <c r="Y52" i="1" s="1"/>
  <c r="EF51" i="1"/>
  <c r="BT51" i="1"/>
  <c r="BU51" i="1" s="1"/>
  <c r="BV51" i="1" s="1"/>
  <c r="EF50" i="1"/>
  <c r="EB50" i="1"/>
  <c r="EC50" i="1" s="1"/>
  <c r="ED50" i="1" s="1"/>
  <c r="EE50" i="1" s="1"/>
  <c r="CX50" i="1"/>
  <c r="CY50" i="1" s="1"/>
  <c r="CZ50" i="1" s="1"/>
  <c r="DA50" i="1" s="1"/>
  <c r="BE50" i="1"/>
  <c r="BF50" i="1" s="1"/>
  <c r="BG50" i="1" s="1"/>
  <c r="BH50" i="1" s="1"/>
  <c r="EF49" i="1"/>
  <c r="CX49" i="1"/>
  <c r="CY49" i="1" s="1"/>
  <c r="CZ49" i="1" s="1"/>
  <c r="DA49" i="1" s="1"/>
  <c r="CD49" i="1"/>
  <c r="CE49" i="1" s="1"/>
  <c r="CF49" i="1" s="1"/>
  <c r="CG49" i="1" s="1"/>
  <c r="AA49" i="1"/>
  <c r="AB49" i="1" s="1"/>
  <c r="AC49" i="1" s="1"/>
  <c r="AD49" i="1" s="1"/>
  <c r="EF48" i="1"/>
  <c r="DR48" i="1"/>
  <c r="DS48" i="1" s="1"/>
  <c r="DT48" i="1" s="1"/>
  <c r="DU48" i="1" s="1"/>
  <c r="V48" i="1"/>
  <c r="W48" i="1" s="1"/>
  <c r="X48" i="1" s="1"/>
  <c r="Y48" i="1" s="1"/>
  <c r="EF47" i="1"/>
  <c r="CX47" i="1"/>
  <c r="CY47" i="1" s="1"/>
  <c r="CZ47" i="1" s="1"/>
  <c r="DA47" i="1" s="1"/>
  <c r="AK47" i="1"/>
  <c r="AL47" i="1" s="1"/>
  <c r="AM47" i="1" s="1"/>
  <c r="AN47" i="1" s="1"/>
  <c r="EF46" i="1"/>
  <c r="CX46" i="1"/>
  <c r="CY46" i="1" s="1"/>
  <c r="CZ46" i="1" s="1"/>
  <c r="DA46" i="1" s="1"/>
  <c r="AK46" i="1"/>
  <c r="AL46" i="1" s="1"/>
  <c r="AM46" i="1" s="1"/>
  <c r="EF45" i="1"/>
  <c r="CX45" i="1"/>
  <c r="CY45" i="1" s="1"/>
  <c r="CZ45" i="1" s="1"/>
  <c r="DA45" i="1" s="1"/>
  <c r="V45" i="1"/>
  <c r="W45" i="1" s="1"/>
  <c r="X45" i="1" s="1"/>
  <c r="Y45" i="1" s="1"/>
  <c r="EF44" i="1"/>
  <c r="DW44" i="1"/>
  <c r="DX44" i="1" s="1"/>
  <c r="DY44" i="1" s="1"/>
  <c r="DZ44" i="1" s="1"/>
  <c r="CN44" i="1"/>
  <c r="CO44" i="1" s="1"/>
  <c r="CP44" i="1" s="1"/>
  <c r="EF43" i="1"/>
  <c r="DR43" i="1"/>
  <c r="DS43" i="1" s="1"/>
  <c r="DT43" i="1" s="1"/>
  <c r="DU43" i="1" s="1"/>
  <c r="EF42" i="1"/>
  <c r="DC42" i="1"/>
  <c r="DD42" i="1" s="1"/>
  <c r="DE42" i="1" s="1"/>
  <c r="DF42" i="1" s="1"/>
  <c r="L42" i="1"/>
  <c r="M42" i="1" s="1"/>
  <c r="N42" i="1" s="1"/>
  <c r="O42" i="1" s="1"/>
  <c r="EF41" i="1"/>
  <c r="DR41" i="1"/>
  <c r="DS41" i="1" s="1"/>
  <c r="DT41" i="1" s="1"/>
  <c r="DU41" i="1" s="1"/>
  <c r="V41" i="1"/>
  <c r="W41" i="1" s="1"/>
  <c r="X41" i="1" s="1"/>
  <c r="Y41" i="1" s="1"/>
  <c r="Q41" i="1"/>
  <c r="R41" i="1" s="1"/>
  <c r="S41" i="1" s="1"/>
  <c r="T41" i="1" s="1"/>
  <c r="EF40" i="1"/>
  <c r="DW40" i="1"/>
  <c r="DX40" i="1" s="1"/>
  <c r="DY40" i="1" s="1"/>
  <c r="DZ40" i="1" s="1"/>
  <c r="CX40" i="1"/>
  <c r="CY40" i="1" s="1"/>
  <c r="CZ40" i="1" s="1"/>
  <c r="DA40" i="1" s="1"/>
  <c r="CD40" i="1"/>
  <c r="CE40" i="1" s="1"/>
  <c r="CF40" i="1" s="1"/>
  <c r="CG40" i="1" s="1"/>
  <c r="AU40" i="1"/>
  <c r="AV40" i="1" s="1"/>
  <c r="AW40" i="1" s="1"/>
  <c r="AX40" i="1" s="1"/>
  <c r="AA40" i="1"/>
  <c r="AB40" i="1" s="1"/>
  <c r="AC40" i="1" s="1"/>
  <c r="AD40" i="1" s="1"/>
  <c r="V40" i="1"/>
  <c r="W40" i="1" s="1"/>
  <c r="X40" i="1" s="1"/>
  <c r="Y40" i="1" s="1"/>
  <c r="EF39" i="1"/>
  <c r="DC39" i="1"/>
  <c r="DD39" i="1" s="1"/>
  <c r="DE39" i="1" s="1"/>
  <c r="DF39" i="1" s="1"/>
  <c r="L39" i="1"/>
  <c r="M39" i="1" s="1"/>
  <c r="N39" i="1" s="1"/>
  <c r="O39" i="1" s="1"/>
  <c r="EF38" i="1"/>
  <c r="L38" i="1"/>
  <c r="M38" i="1" s="1"/>
  <c r="N38" i="1" s="1"/>
  <c r="EF37" i="1"/>
  <c r="Q37" i="1"/>
  <c r="R37" i="1" s="1"/>
  <c r="S37" i="1" s="1"/>
  <c r="T37" i="1" s="1"/>
  <c r="EF36" i="1"/>
  <c r="CD36" i="1"/>
  <c r="CE36" i="1" s="1"/>
  <c r="CF36" i="1" s="1"/>
  <c r="CG36" i="1" s="1"/>
  <c r="V36" i="1"/>
  <c r="W36" i="1" s="1"/>
  <c r="X36" i="1" s="1"/>
  <c r="Y36" i="1" s="1"/>
  <c r="EF35" i="1"/>
  <c r="CJ35" i="1"/>
  <c r="CK35" i="1" s="1"/>
  <c r="CL35" i="1" s="1"/>
  <c r="CD35" i="1"/>
  <c r="CE35" i="1" s="1"/>
  <c r="CF35" i="1" s="1"/>
  <c r="CG35" i="1" s="1"/>
  <c r="AU35" i="1"/>
  <c r="AV35" i="1" s="1"/>
  <c r="AW35" i="1" s="1"/>
  <c r="AX35" i="1" s="1"/>
  <c r="AF35" i="1"/>
  <c r="AG35" i="1" s="1"/>
  <c r="AH35" i="1" s="1"/>
  <c r="AI35" i="1" s="1"/>
  <c r="EF34" i="1"/>
  <c r="AF34" i="1"/>
  <c r="AG34" i="1" s="1"/>
  <c r="AH34" i="1" s="1"/>
  <c r="AI34" i="1" s="1"/>
  <c r="EF33" i="1"/>
  <c r="DW33" i="1"/>
  <c r="DX33" i="1" s="1"/>
  <c r="DY33" i="1" s="1"/>
  <c r="DZ33" i="1" s="1"/>
  <c r="DC33" i="1"/>
  <c r="DD33" i="1" s="1"/>
  <c r="DE33" i="1" s="1"/>
  <c r="DF33" i="1" s="1"/>
  <c r="CX33" i="1"/>
  <c r="CY33" i="1" s="1"/>
  <c r="CZ33" i="1" s="1"/>
  <c r="DA33" i="1" s="1"/>
  <c r="CJ33" i="1"/>
  <c r="CK33" i="1" s="1"/>
  <c r="CL33" i="1" s="1"/>
  <c r="CD33" i="1"/>
  <c r="CE33" i="1" s="1"/>
  <c r="CF33" i="1" s="1"/>
  <c r="CG33" i="1" s="1"/>
  <c r="BY33" i="1"/>
  <c r="BZ33" i="1" s="1"/>
  <c r="CA33" i="1" s="1"/>
  <c r="CB33" i="1" s="1"/>
  <c r="AU33" i="1"/>
  <c r="AV33" i="1" s="1"/>
  <c r="AW33" i="1" s="1"/>
  <c r="AX33" i="1" s="1"/>
  <c r="EF32" i="1"/>
  <c r="AA32" i="1"/>
  <c r="AB32" i="1" s="1"/>
  <c r="AC32" i="1" s="1"/>
  <c r="AD32" i="1" s="1"/>
  <c r="EF31" i="1"/>
  <c r="EF29" i="1"/>
  <c r="DW29" i="1"/>
  <c r="DX29" i="1" s="1"/>
  <c r="DY29" i="1" s="1"/>
  <c r="DZ29" i="1" s="1"/>
  <c r="DC29" i="1"/>
  <c r="DD29" i="1" s="1"/>
  <c r="DE29" i="1" s="1"/>
  <c r="DF29" i="1" s="1"/>
  <c r="EF28" i="1"/>
  <c r="DW28" i="1"/>
  <c r="DX28" i="1" s="1"/>
  <c r="DY28" i="1" s="1"/>
  <c r="DC28" i="1"/>
  <c r="DD28" i="1" s="1"/>
  <c r="DE28" i="1" s="1"/>
  <c r="EF27" i="1"/>
  <c r="EF26" i="1"/>
  <c r="EF25" i="1"/>
  <c r="Q25" i="1"/>
  <c r="R25" i="1" s="1"/>
  <c r="S25" i="1" s="1"/>
  <c r="T25" i="1" s="1"/>
  <c r="EF24" i="1"/>
  <c r="CS24" i="1"/>
  <c r="CT24" i="1" s="1"/>
  <c r="CU24" i="1" s="1"/>
  <c r="BJ24" i="1"/>
  <c r="BK24" i="1" s="1"/>
  <c r="BL24" i="1" s="1"/>
  <c r="Q24" i="1"/>
  <c r="R24" i="1" s="1"/>
  <c r="S24" i="1" s="1"/>
  <c r="T24" i="1" s="1"/>
  <c r="EF23" i="1"/>
  <c r="DR23" i="1"/>
  <c r="DS23" i="1" s="1"/>
  <c r="DT23" i="1" s="1"/>
  <c r="V23" i="1"/>
  <c r="W23" i="1" s="1"/>
  <c r="X23" i="1" s="1"/>
  <c r="Y23" i="1" s="1"/>
  <c r="Q23" i="1"/>
  <c r="R23" i="1" s="1"/>
  <c r="S23" i="1" s="1"/>
  <c r="T23" i="1" s="1"/>
  <c r="EF21" i="1"/>
  <c r="EB21" i="1"/>
  <c r="EC21" i="1" s="1"/>
  <c r="ED21" i="1" s="1"/>
  <c r="EE21" i="1" s="1"/>
  <c r="DM21" i="1"/>
  <c r="DN21" i="1" s="1"/>
  <c r="DO21" i="1" s="1"/>
  <c r="DP21" i="1" s="1"/>
  <c r="CX21" i="1"/>
  <c r="CY21" i="1" s="1"/>
  <c r="CZ21" i="1" s="1"/>
  <c r="DA21" i="1" s="1"/>
  <c r="V21" i="1"/>
  <c r="W21" i="1" s="1"/>
  <c r="X21" i="1" s="1"/>
  <c r="Y21" i="1" s="1"/>
  <c r="EF20" i="1"/>
  <c r="EB20" i="1"/>
  <c r="EC20" i="1" s="1"/>
  <c r="ED20" i="1" s="1"/>
  <c r="EE20" i="1" s="1"/>
  <c r="DM20" i="1"/>
  <c r="DN20" i="1" s="1"/>
  <c r="DO20" i="1" s="1"/>
  <c r="DP20" i="1" s="1"/>
  <c r="CX20" i="1"/>
  <c r="CY20" i="1" s="1"/>
  <c r="CZ20" i="1" s="1"/>
  <c r="DA20" i="1" s="1"/>
  <c r="V20" i="1"/>
  <c r="W20" i="1" s="1"/>
  <c r="X20" i="1" s="1"/>
  <c r="Y20" i="1" s="1"/>
  <c r="EF19" i="1"/>
  <c r="EB19" i="1"/>
  <c r="EC19" i="1" s="1"/>
  <c r="ED19" i="1" s="1"/>
  <c r="EE19" i="1" s="1"/>
  <c r="DM19" i="1"/>
  <c r="DN19" i="1" s="1"/>
  <c r="DO19" i="1" s="1"/>
  <c r="DP19" i="1" s="1"/>
  <c r="CX19" i="1"/>
  <c r="CY19" i="1" s="1"/>
  <c r="CZ19" i="1" s="1"/>
  <c r="V19" i="1"/>
  <c r="W19" i="1" s="1"/>
  <c r="X19" i="1" s="1"/>
  <c r="Y19" i="1" s="1"/>
  <c r="EF18" i="1"/>
  <c r="EB18" i="1"/>
  <c r="EC18" i="1" s="1"/>
  <c r="ED18" i="1" s="1"/>
  <c r="EE18" i="1" s="1"/>
  <c r="DM18" i="1"/>
  <c r="DN18" i="1" s="1"/>
  <c r="DO18" i="1" s="1"/>
  <c r="DP18" i="1" s="1"/>
  <c r="CX18" i="1"/>
  <c r="CY18" i="1" s="1"/>
  <c r="CZ18" i="1" s="1"/>
  <c r="DA18" i="1" s="1"/>
  <c r="V18" i="1"/>
  <c r="W18" i="1" s="1"/>
  <c r="X18" i="1" s="1"/>
  <c r="Y18" i="1" s="1"/>
  <c r="EF17" i="1"/>
  <c r="EB17" i="1"/>
  <c r="EC17" i="1" s="1"/>
  <c r="ED17" i="1" s="1"/>
  <c r="EE17" i="1" s="1"/>
  <c r="DM17" i="1"/>
  <c r="DN17" i="1" s="1"/>
  <c r="DO17" i="1" s="1"/>
  <c r="CX17" i="1"/>
  <c r="CY17" i="1" s="1"/>
  <c r="CZ17" i="1" s="1"/>
  <c r="DA17" i="1" s="1"/>
  <c r="V17" i="1"/>
  <c r="W17" i="1" s="1"/>
  <c r="X17" i="1" s="1"/>
  <c r="EF15" i="1"/>
  <c r="EB15" i="1"/>
  <c r="EC15" i="1" s="1"/>
  <c r="ED15" i="1" s="1"/>
  <c r="EE15" i="1" s="1"/>
  <c r="BE15" i="1"/>
  <c r="BF15" i="1" s="1"/>
  <c r="BG15" i="1" s="1"/>
  <c r="BH15" i="1" s="1"/>
  <c r="EF14" i="1"/>
  <c r="EB14" i="1"/>
  <c r="EC14" i="1" s="1"/>
  <c r="ED14" i="1" s="1"/>
  <c r="EE14" i="1" s="1"/>
  <c r="BE14" i="1"/>
  <c r="BF14" i="1" s="1"/>
  <c r="BG14" i="1" s="1"/>
  <c r="BH14" i="1" s="1"/>
  <c r="EF13" i="1"/>
  <c r="EB13" i="1"/>
  <c r="EC13" i="1" s="1"/>
  <c r="ED13" i="1" s="1"/>
  <c r="BE13" i="1"/>
  <c r="BF13" i="1" s="1"/>
  <c r="BG13" i="1" s="1"/>
  <c r="EF12" i="1"/>
  <c r="EF11" i="1"/>
  <c r="DH11" i="1"/>
  <c r="DI11" i="1" s="1"/>
  <c r="DJ11" i="1" s="1"/>
  <c r="AZ11" i="1"/>
  <c r="BA11" i="1" s="1"/>
  <c r="BB11" i="1" s="1"/>
  <c r="EF10" i="1"/>
  <c r="CJ10" i="1"/>
  <c r="CK10" i="1" s="1"/>
  <c r="CL10" i="1" s="1"/>
  <c r="BY10" i="1"/>
  <c r="BZ10" i="1" s="1"/>
  <c r="CA10" i="1" s="1"/>
  <c r="CB10" i="1" s="1"/>
  <c r="V10" i="1"/>
  <c r="W10" i="1" s="1"/>
  <c r="X10" i="1" s="1"/>
  <c r="Y10" i="1" s="1"/>
  <c r="EF9" i="1"/>
  <c r="CD9" i="1"/>
  <c r="CE9" i="1" s="1"/>
  <c r="CF9" i="1" s="1"/>
  <c r="EF8" i="1"/>
  <c r="EF7" i="1"/>
  <c r="EF6" i="1"/>
  <c r="AP6" i="1"/>
  <c r="AQ6" i="1" s="1"/>
  <c r="AR6" i="1" s="1"/>
  <c r="V6" i="1"/>
  <c r="W6" i="1" s="1"/>
  <c r="X6" i="1" s="1"/>
  <c r="Y6" i="1" s="1"/>
  <c r="EF5" i="1"/>
  <c r="DW5" i="1"/>
  <c r="DX5" i="1" s="1"/>
  <c r="DY5" i="1" s="1"/>
  <c r="DZ5" i="1" s="1"/>
  <c r="DC5" i="1"/>
  <c r="DD5" i="1" s="1"/>
  <c r="DE5" i="1" s="1"/>
  <c r="DF5" i="1" s="1"/>
  <c r="CX5" i="1"/>
  <c r="CY5" i="1" s="1"/>
  <c r="CZ5" i="1" s="1"/>
  <c r="DA5" i="1" s="1"/>
  <c r="BY5" i="1"/>
  <c r="BZ5" i="1" s="1"/>
  <c r="CA5" i="1" s="1"/>
  <c r="CB5" i="1" s="1"/>
  <c r="BO5" i="1"/>
  <c r="BP5" i="1" s="1"/>
  <c r="BQ5" i="1" s="1"/>
  <c r="BR5" i="1" s="1"/>
  <c r="AU5" i="1"/>
  <c r="AV5" i="1" s="1"/>
  <c r="AW5" i="1" s="1"/>
  <c r="AX5" i="1" s="1"/>
  <c r="AF5" i="1"/>
  <c r="AG5" i="1" s="1"/>
  <c r="AH5" i="1" s="1"/>
  <c r="V5" i="1"/>
  <c r="W5" i="1" s="1"/>
  <c r="X5" i="1" s="1"/>
  <c r="Y5" i="1" s="1"/>
  <c r="EF4" i="1"/>
  <c r="DC4" i="1"/>
  <c r="DD4" i="1" s="1"/>
  <c r="DE4" i="1" s="1"/>
  <c r="DF4" i="1" s="1"/>
  <c r="CX4" i="1"/>
  <c r="CY4" i="1" s="1"/>
  <c r="CZ4" i="1" s="1"/>
  <c r="DA4" i="1" s="1"/>
  <c r="CJ4" i="1"/>
  <c r="CK4" i="1" s="1"/>
  <c r="BY4" i="1"/>
  <c r="BZ4" i="1" s="1"/>
  <c r="CA4" i="1" s="1"/>
  <c r="BO4" i="1"/>
  <c r="BP4" i="1" s="1"/>
  <c r="BQ4" i="1" s="1"/>
  <c r="AU4" i="1"/>
  <c r="AV4" i="1" s="1"/>
  <c r="AW4" i="1" s="1"/>
  <c r="AA4" i="1"/>
  <c r="AB4" i="1" s="1"/>
  <c r="AC4" i="1" s="1"/>
  <c r="V4" i="1"/>
  <c r="W4" i="1" s="1"/>
  <c r="X4" i="1" s="1"/>
  <c r="Y4" i="1" s="1"/>
  <c r="DT58" i="1" l="1"/>
  <c r="X22" i="1"/>
  <c r="X58" i="1" s="1"/>
  <c r="Y17" i="1"/>
  <c r="BQ58" i="1"/>
  <c r="BR4" i="1"/>
  <c r="BB58" i="1"/>
  <c r="BC11" i="1"/>
  <c r="AW58" i="1"/>
  <c r="AX4" i="1"/>
  <c r="CA58" i="1"/>
  <c r="CB4" i="1"/>
  <c r="AR58" i="1"/>
  <c r="AS6" i="1"/>
  <c r="DJ58" i="1"/>
  <c r="DK11" i="1"/>
  <c r="AH58" i="1"/>
  <c r="AI5" i="1"/>
  <c r="CF58" i="1"/>
  <c r="CG9" i="1"/>
  <c r="BM24" i="1"/>
  <c r="BL58" i="1"/>
  <c r="AC58" i="1"/>
  <c r="AD4" i="1"/>
  <c r="EE13" i="1"/>
  <c r="ED16" i="1"/>
  <c r="CU58" i="1"/>
  <c r="CV24" i="1"/>
  <c r="DO58" i="1"/>
  <c r="DO22" i="1"/>
  <c r="DP22" i="1" s="1"/>
  <c r="DU23" i="1"/>
  <c r="N58" i="1"/>
  <c r="O38" i="1"/>
  <c r="CK58" i="1"/>
  <c r="CL4" i="1"/>
  <c r="EF58" i="1"/>
  <c r="CZ22" i="1"/>
  <c r="DP17" i="1"/>
  <c r="S58" i="1"/>
  <c r="BW51" i="1"/>
  <c r="BV58" i="1"/>
  <c r="DF28" i="1"/>
  <c r="DE30" i="1"/>
  <c r="CP58" i="1"/>
  <c r="CQ44" i="1"/>
  <c r="AM58" i="1"/>
  <c r="AN46" i="1"/>
  <c r="BG16" i="1"/>
  <c r="BH13" i="1"/>
  <c r="ED22" i="1"/>
  <c r="EE22" i="1" s="1"/>
  <c r="DZ28" i="1"/>
  <c r="DY30" i="1"/>
  <c r="Y22" i="1" l="1"/>
  <c r="DY58" i="1"/>
  <c r="DZ30" i="1"/>
  <c r="BG58" i="1"/>
  <c r="BH16" i="1"/>
  <c r="ED58" i="1"/>
  <c r="EE16" i="1"/>
  <c r="DF30" i="1"/>
  <c r="DE58" i="1"/>
  <c r="CZ58" i="1"/>
  <c r="DA22" i="1"/>
</calcChain>
</file>

<file path=xl/comments1.xml><?xml version="1.0" encoding="utf-8"?>
<comments xmlns="http://schemas.openxmlformats.org/spreadsheetml/2006/main">
  <authors>
    <author>Cesar Perez</author>
  </authors>
  <commentList>
    <comment ref="AC4" authorId="0">
      <text>
        <r>
          <rPr>
            <sz val="9"/>
            <color indexed="81"/>
            <rFont val="Tahoma"/>
            <family val="2"/>
          </rPr>
          <t xml:space="preserve">se aplica correcciion arimetica   sobre el total 
</t>
        </r>
      </text>
    </comment>
    <comment ref="BY4" authorId="0">
      <text>
        <r>
          <rPr>
            <sz val="9"/>
            <color indexed="81"/>
            <rFont val="Tahoma"/>
            <family val="2"/>
          </rPr>
          <t xml:space="preserve">SE APLICA CORRECCION ARITMETICA  EN LA LIQUIDACION DEL IVA 
</t>
        </r>
      </text>
    </comment>
    <comment ref="CI4" authorId="0">
      <text>
        <r>
          <rPr>
            <sz val="9"/>
            <color indexed="81"/>
            <rFont val="Tahoma"/>
            <family val="2"/>
          </rPr>
          <t xml:space="preserve">ofrece el bien  sin iva  se debe comparar en igual de condiciones independiente  comparacion objetiva de ls ofertas 
</t>
        </r>
      </text>
    </comment>
    <comment ref="CZ4" authorId="0">
      <text>
        <r>
          <rPr>
            <sz val="9"/>
            <color indexed="81"/>
            <rFont val="Tahoma"/>
            <family val="2"/>
          </rPr>
          <t xml:space="preserve">SE APLICA CORRECCION ARITMETICA  AL VALOR TOTAL 
</t>
        </r>
      </text>
    </comment>
    <comment ref="BZ5" authorId="0">
      <text>
        <r>
          <rPr>
            <sz val="9"/>
            <color indexed="81"/>
            <rFont val="Tahoma"/>
            <family val="2"/>
          </rPr>
          <t xml:space="preserve">SE APLICA CORRECCION ARITMETICA  SOBRE EL VALOR TOPTAL UNITARIO 
</t>
        </r>
      </text>
    </comment>
    <comment ref="CA5" authorId="0">
      <text>
        <r>
          <rPr>
            <sz val="9"/>
            <color indexed="81"/>
            <rFont val="Tahoma"/>
            <family val="2"/>
          </rPr>
          <t xml:space="preserve">SE APLICA CORRECCION ARITMETICA  SOBRE EL VALOR TOTAL 
</t>
        </r>
      </text>
    </comment>
    <comment ref="CZ5" authorId="0">
      <text>
        <r>
          <rPr>
            <sz val="9"/>
            <color indexed="81"/>
            <rFont val="Tahoma"/>
            <family val="2"/>
          </rPr>
          <t xml:space="preserve">SE APLICA CORRECCION ARITMETICA  SOBRE EL TOTAL 
</t>
        </r>
      </text>
    </comment>
    <comment ref="CI10" authorId="0">
      <text>
        <r>
          <rPr>
            <b/>
            <sz val="9"/>
            <color indexed="81"/>
            <rFont val="Tahoma"/>
            <family val="2"/>
          </rPr>
          <t xml:space="preserve">SEDEBE  COMPARAR FRENTE AL VALOR UNITARIO </t>
        </r>
      </text>
    </comment>
    <comment ref="CZ18" authorId="0">
      <text>
        <r>
          <rPr>
            <b/>
            <sz val="9"/>
            <color indexed="81"/>
            <rFont val="Tahoma"/>
            <family val="2"/>
          </rPr>
          <t xml:space="preserve">SE APLICA CORRECCION ARITMETICA  AL TOTAL </t>
        </r>
      </text>
    </comment>
    <comment ref="Q23" authorId="0">
      <text>
        <r>
          <rPr>
            <sz val="9"/>
            <color indexed="81"/>
            <rFont val="Tahoma"/>
            <family val="2"/>
          </rPr>
          <t xml:space="preserve">se hace ajuste  en el IVA  y correcion aritmetica por que a la hora de  liquidar el  valor  corresponde al  resultado qui indicado
</t>
        </r>
      </text>
    </comment>
    <comment ref="DZ29" authorId="0">
      <text>
        <r>
          <rPr>
            <sz val="9"/>
            <color indexed="81"/>
            <rFont val="Tahoma"/>
            <charset val="1"/>
          </rPr>
          <t xml:space="preserve">No cumple Precio de Referencia 
</t>
        </r>
      </text>
    </comment>
    <comment ref="CH33" authorId="0">
      <text>
        <r>
          <rPr>
            <sz val="9"/>
            <color indexed="81"/>
            <rFont val="Tahoma"/>
            <family val="2"/>
          </rPr>
          <t xml:space="preserve">comparar con el valor unitario
</t>
        </r>
      </text>
    </comment>
    <comment ref="CH35" authorId="0">
      <text>
        <r>
          <rPr>
            <sz val="9"/>
            <color indexed="81"/>
            <rFont val="Tahoma"/>
            <family val="2"/>
          </rPr>
          <t xml:space="preserve">comparar con el valor unitario 
</t>
        </r>
      </text>
    </comment>
    <comment ref="Q37" authorId="0">
      <text>
        <r>
          <rPr>
            <sz val="9"/>
            <color indexed="81"/>
            <rFont val="Tahoma"/>
            <family val="2"/>
          </rPr>
          <t xml:space="preserve">se Aplica ajuste en el calculo del IVA  CORECION ARITMETICA 
</t>
        </r>
      </text>
    </comment>
    <comment ref="AC40" authorId="0">
      <text>
        <r>
          <rPr>
            <sz val="9"/>
            <color indexed="81"/>
            <rFont val="Tahoma"/>
            <family val="2"/>
          </rPr>
          <t xml:space="preserve">ser apioca correccion aritmetica respecto de la oferta 
</t>
        </r>
      </text>
    </comment>
    <comment ref="Q41" authorId="0">
      <text>
        <r>
          <rPr>
            <sz val="9"/>
            <color indexed="81"/>
            <rFont val="Tahoma"/>
            <family val="2"/>
          </rPr>
          <t xml:space="preserve">se aplica correccion en el IVA 
</t>
        </r>
      </text>
    </comment>
    <comment ref="DQ43" authorId="0">
      <text>
        <r>
          <rPr>
            <sz val="9"/>
            <color indexed="81"/>
            <rFont val="Tahoma"/>
            <family val="2"/>
          </rPr>
          <t>PRECIO ARTIFICIALMENTE BAJO 
COMPARAR CON OTRAS OFERTAS</t>
        </r>
      </text>
    </comment>
    <comment ref="CZ46" authorId="0">
      <text>
        <r>
          <rPr>
            <b/>
            <sz val="9"/>
            <color indexed="81"/>
            <rFont val="Tahoma"/>
            <family val="2"/>
          </rPr>
          <t xml:space="preserve">se apica correccion aritmertiaca sobre el total </t>
        </r>
      </text>
    </comment>
    <comment ref="CZ47" authorId="0">
      <text>
        <r>
          <rPr>
            <b/>
            <sz val="9"/>
            <color indexed="81"/>
            <rFont val="Tahoma"/>
            <family val="2"/>
          </rPr>
          <t xml:space="preserve">se aplica correccion aritmetioca sobre el total </t>
        </r>
      </text>
    </comment>
    <comment ref="CZ49" authorId="0">
      <text>
        <r>
          <rPr>
            <sz val="9"/>
            <color indexed="81"/>
            <rFont val="Tahoma"/>
            <family val="2"/>
          </rPr>
          <t xml:space="preserve">se aplica correccion aritmetica siobre el valor tofertdo 
</t>
        </r>
      </text>
    </comment>
    <comment ref="CZ50" authorId="0">
      <text>
        <r>
          <rPr>
            <b/>
            <sz val="9"/>
            <color indexed="81"/>
            <rFont val="Tahoma"/>
            <family val="2"/>
          </rPr>
          <t xml:space="preserve">se aplica correccion aritymetica sobre el valor total ofertado </t>
        </r>
      </text>
    </comment>
    <comment ref="AC58" authorId="0">
      <text>
        <r>
          <rPr>
            <sz val="9"/>
            <color indexed="81"/>
            <rFont val="Tahoma"/>
            <family val="2"/>
          </rPr>
          <t xml:space="preserve">se appica correccion aritmetioca 
</t>
        </r>
      </text>
    </comment>
  </commentList>
</comments>
</file>

<file path=xl/sharedStrings.xml><?xml version="1.0" encoding="utf-8"?>
<sst xmlns="http://schemas.openxmlformats.org/spreadsheetml/2006/main" count="547" uniqueCount="97">
  <si>
    <t>PRECIO DE REFERENCIA</t>
  </si>
  <si>
    <t>BIOTRONITECH COLOMBIA S.A.</t>
  </si>
  <si>
    <t>PROKONTROL SAS</t>
  </si>
  <si>
    <t>PRODUCTOS MEDICOS COLOMBIANOS S.A.S. PRODUMEDIC</t>
  </si>
  <si>
    <t xml:space="preserve">LM INSTRUMENTS S.A. </t>
  </si>
  <si>
    <t>QUIRURGIL S.A</t>
  </si>
  <si>
    <t>HOSPITECNICA S.A.S.</t>
  </si>
  <si>
    <t>LA MUELA S.A.S</t>
  </si>
  <si>
    <t xml:space="preserve">DOTASALUD JC S.A.S. </t>
  </si>
  <si>
    <t>HOSPIMEDICS S.A.</t>
  </si>
  <si>
    <t>Comprolab Comercializadora de Productos  para Laboratorios S.A.S</t>
  </si>
  <si>
    <t>KAIKA S.A.S</t>
  </si>
  <si>
    <t>BIOSISTEMAS INGENIERIA MEDICA S.A.S.</t>
  </si>
  <si>
    <t>TLM ANDINA S.A.S.</t>
  </si>
  <si>
    <t>JORGE MACHADO EQUIPOS MEDICOS S.A.S. JOMEDICAL</t>
  </si>
  <si>
    <t>TECNICA ELECTRO MEDICA S.A.</t>
  </si>
  <si>
    <t xml:space="preserve">M&amp;D  MEDICAL DEVICES S.A. </t>
  </si>
  <si>
    <t>MULTILINK INGENIERIA S.A.S</t>
  </si>
  <si>
    <t xml:space="preserve">MACROSEARCH LTDA </t>
  </si>
  <si>
    <t xml:space="preserve">IMCOLMEDICA S.A. </t>
  </si>
  <si>
    <t>UNION TEMPORAL EQUIPOS BIOMEDICOS  2016</t>
  </si>
  <si>
    <t>SELIG DE COLOMBIA S.A.</t>
  </si>
  <si>
    <t xml:space="preserve">ALLERS S.A. </t>
  </si>
  <si>
    <t>IND. METALICAS LOS PINOS  S.A.</t>
  </si>
  <si>
    <t xml:space="preserve">G BARCO S.A. </t>
  </si>
  <si>
    <t>ANALYTICA S.A.S.</t>
  </si>
  <si>
    <t>No. ITEM</t>
  </si>
  <si>
    <t>CÓDIGO INTERNO</t>
  </si>
  <si>
    <t>EQUIPO</t>
  </si>
  <si>
    <t>UNIDAD DE MEDIDA</t>
  </si>
  <si>
    <t>CANT.</t>
  </si>
  <si>
    <t>VALOR UNITARIO</t>
  </si>
  <si>
    <t>IVA</t>
  </si>
  <si>
    <t>VALOR UNITARIO CON IVA</t>
  </si>
  <si>
    <t>VALOR TOTAL CON IVA (cant. X Vr. Unit. Con IVA)</t>
  </si>
  <si>
    <t xml:space="preserve">Cumple; No Cumple Precio de Referencia </t>
  </si>
  <si>
    <t xml:space="preserve">PRESUPUESTO POR ITEM </t>
  </si>
  <si>
    <t>DESFIBRILADOR</t>
  </si>
  <si>
    <t xml:space="preserve">De acuerdo  a Especificaciones Técnicas </t>
  </si>
  <si>
    <t>UNIDAD</t>
  </si>
  <si>
    <t>ELECTROCARDIOGRAFO</t>
  </si>
  <si>
    <t>UNIDAD DE ODONTOLOGIA COMPLETA</t>
  </si>
  <si>
    <t>BICICLETA ESTÁTICA COMPATIBLE CON EQUIPO DE FUNCIÓN PULMONAR</t>
  </si>
  <si>
    <t>CAMARA DE FOTOTERAPIA UVA-1</t>
  </si>
  <si>
    <t>MESA DE PROCEDIMIENTOS</t>
  </si>
  <si>
    <t>MONITOR FETAL GEMELAR</t>
  </si>
  <si>
    <t xml:space="preserve">ESTACIÒN DE MANOMETRÌA DE ALTA RESOLUCIÒN </t>
  </si>
  <si>
    <t xml:space="preserve">EQUIPO DE URODINAMIA </t>
  </si>
  <si>
    <t>BALANZA DE PRECISION 100 ó 200 gramos con precisión de 0,1gr a 0,001gr</t>
  </si>
  <si>
    <t>BALANZA DE PRECISION 10 ó 100 gramos con precisión 0,01gr a 0,001gr</t>
  </si>
  <si>
    <t>BALANZA DE PRECISION 100 ó 200 gramos con precisión de 0,1gr a 0,01gr</t>
  </si>
  <si>
    <t>TOTAL ITEM 10</t>
  </si>
  <si>
    <t>-</t>
  </si>
  <si>
    <t>BASCULA CON TALLIMETRO</t>
  </si>
  <si>
    <t>BASCULA DE PESO ADULTO</t>
  </si>
  <si>
    <t>BASCULA PESA BEBE</t>
  </si>
  <si>
    <t>Cumple</t>
  </si>
  <si>
    <t>BASCULA PESA BEBES ELECTRONICA</t>
  </si>
  <si>
    <t>BASCULA PESA PAÑALES</t>
  </si>
  <si>
    <t>TOTAL ITEM 11</t>
  </si>
  <si>
    <t>CAMA  MANUAL PEDIATRICA</t>
  </si>
  <si>
    <t>MESA DE DISECCION</t>
  </si>
  <si>
    <t>EXTRACTOR DE LECHE MATERNA HOSPITALARIO</t>
  </si>
  <si>
    <t>MESA DE OPERACIONES PARA OFTALMOLOGIA CON SILLA PARA CIRUJANO</t>
  </si>
  <si>
    <t>LÁMPARAS DE HENDIDURA CON TONÓMETRO</t>
  </si>
  <si>
    <t>MAQUINA DE ANESTESIA BÁSICA ADULTO/PEDIÁTRICO</t>
  </si>
  <si>
    <t>MAQUINA DE ANESTESIA ADULTO/PEDIÁTRICO CON MEZCLADOR ELECTRONICO</t>
  </si>
  <si>
    <t>TOTAL ITEM 17</t>
  </si>
  <si>
    <t>EQUIPO DE ACT</t>
  </si>
  <si>
    <t>VIDEOENDOSCOPIO GASTROINTESTINAL GIF-Q150</t>
  </si>
  <si>
    <t>MONITOR DESIGNOS VITALES DE TRANSPORTE</t>
  </si>
  <si>
    <t>INCUBADORA DE TRANSPORTE</t>
  </si>
  <si>
    <t>LÁMPARA DE CALOR RADIANTE</t>
  </si>
  <si>
    <t>DOOPLER/DETECTOR PULSO FETAL</t>
  </si>
  <si>
    <t>BIOTOMOS PARA COLPOSCOPIO</t>
  </si>
  <si>
    <t>EQUIPO DE LAPAROSCOPIA</t>
  </si>
  <si>
    <t>HISTEROSCOPIO</t>
  </si>
  <si>
    <t>LÁMPARAS CUELLO DE CISNE</t>
  </si>
  <si>
    <t>MESA GINECOLÓGICA PARA CONSULTORIO</t>
  </si>
  <si>
    <t>SET DE RESECTOSCOPIO MONOPOLAR</t>
  </si>
  <si>
    <t xml:space="preserve">CAMA DE  TRABAJO DE PARTO </t>
  </si>
  <si>
    <t>SISTEMA DE TELEMETRIA</t>
  </si>
  <si>
    <t>SUCCIONADOR PORTATIL PARA CARRO DE PARO</t>
  </si>
  <si>
    <t>FLUJOMETROS PARA OXIGENO</t>
  </si>
  <si>
    <t>VACUOMETROS</t>
  </si>
  <si>
    <t>CAMILLA DE TRANSPORTE</t>
  </si>
  <si>
    <t xml:space="preserve">OFTALMOSCOPIO </t>
  </si>
  <si>
    <t>PIPETA AUTOMATICA MONOCANAL</t>
  </si>
  <si>
    <t>VOCASTIM - MASTER</t>
  </si>
  <si>
    <t>BIOFEEDBACK</t>
  </si>
  <si>
    <t>MONITOR DE SIGNOS VITALES BÁSICO</t>
  </si>
  <si>
    <t xml:space="preserve">BAÑO MARÍA </t>
  </si>
  <si>
    <t>FILTROS LECTURA SONDA PARA FISH ORANGE EN MICROSCOPIO TRIOCULAR NIKON ECLIPSE Ni</t>
  </si>
  <si>
    <t xml:space="preserve">CENTRIFUGA DIGITAL DE 24 TUBOS </t>
  </si>
  <si>
    <t xml:space="preserve">CENTRIFUGA DIGITAL DE 48 TUBOS </t>
  </si>
  <si>
    <t>VALOR TOTAL DE REFERENCIA</t>
  </si>
  <si>
    <t xml:space="preserve">NO OFERTADO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</si>
</sst>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"/>
  </numFmts>
  <fonts count="10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rgb="FF000000"/>
      <name val="Arial Narrow"/>
      <family val="2"/>
    </font>
    <font>
      <sz val="6"/>
      <color rgb="FF000000"/>
      <name val="Arial Narrow"/>
      <family val="2"/>
    </font>
    <font>
      <b/>
      <sz val="7"/>
      <color rgb="FF000000"/>
      <name val="Arial Narrow"/>
      <family val="2"/>
    </font>
    <font>
      <sz val="7"/>
      <color rgb="FF000000"/>
      <name val="Arial Narrow"/>
      <family val="2"/>
    </font>
    <font>
      <sz val="7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3" fontId="3" fillId="0" borderId="10" xfId="0" applyNumberFormat="1" applyFont="1" applyBorder="1" applyAlignment="1">
      <alignment horizontal="right" vertical="center" wrapText="1"/>
    </xf>
    <xf numFmtId="164" fontId="3" fillId="0" borderId="16" xfId="0" applyNumberFormat="1" applyFont="1" applyBorder="1" applyAlignment="1">
      <alignment horizontal="right" vertical="center" wrapText="1"/>
    </xf>
    <xf numFmtId="164" fontId="3" fillId="0" borderId="10" xfId="0" applyNumberFormat="1" applyFont="1" applyBorder="1" applyAlignment="1">
      <alignment horizontal="right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3" fontId="3" fillId="0" borderId="17" xfId="0" applyNumberFormat="1" applyFont="1" applyBorder="1" applyAlignment="1">
      <alignment horizontal="right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164" fontId="2" fillId="0" borderId="10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0" fontId="3" fillId="0" borderId="10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right" vertical="center" wrapText="1"/>
    </xf>
    <xf numFmtId="164" fontId="5" fillId="0" borderId="20" xfId="0" applyNumberFormat="1" applyFont="1" applyBorder="1" applyAlignment="1">
      <alignment horizontal="center" vertical="center" wrapText="1"/>
    </xf>
    <xf numFmtId="0" fontId="6" fillId="0" borderId="0" xfId="0" applyFont="1"/>
    <xf numFmtId="0" fontId="1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3" fontId="3" fillId="0" borderId="16" xfId="0" applyNumberFormat="1" applyFont="1" applyBorder="1" applyAlignment="1">
      <alignment horizontal="right" vertical="center" wrapText="1"/>
    </xf>
    <xf numFmtId="3" fontId="2" fillId="0" borderId="17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/>
    </xf>
    <xf numFmtId="164" fontId="5" fillId="0" borderId="22" xfId="0" applyNumberFormat="1" applyFont="1" applyBorder="1" applyAlignment="1">
      <alignment horizontal="right" vertical="center" wrapText="1"/>
    </xf>
    <xf numFmtId="0" fontId="3" fillId="0" borderId="28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164" fontId="5" fillId="0" borderId="29" xfId="0" applyNumberFormat="1" applyFont="1" applyBorder="1" applyAlignment="1">
      <alignment horizontal="center" vertical="center" wrapText="1"/>
    </xf>
    <xf numFmtId="0" fontId="1" fillId="0" borderId="27" xfId="0" applyFont="1" applyBorder="1"/>
    <xf numFmtId="3" fontId="3" fillId="0" borderId="30" xfId="0" applyNumberFormat="1" applyFont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3" fontId="3" fillId="0" borderId="16" xfId="0" applyNumberFormat="1" applyFont="1" applyFill="1" applyBorder="1" applyAlignment="1">
      <alignment horizontal="right" vertical="center" wrapText="1"/>
    </xf>
    <xf numFmtId="3" fontId="3" fillId="0" borderId="10" xfId="0" applyNumberFormat="1" applyFont="1" applyFill="1" applyBorder="1" applyAlignment="1">
      <alignment horizontal="right" vertical="center" wrapText="1"/>
    </xf>
    <xf numFmtId="3" fontId="3" fillId="0" borderId="17" xfId="0" applyNumberFormat="1" applyFont="1" applyFill="1" applyBorder="1" applyAlignment="1">
      <alignment horizontal="right" vertical="center" wrapText="1"/>
    </xf>
    <xf numFmtId="164" fontId="3" fillId="0" borderId="21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Fill="1" applyBorder="1" applyAlignment="1">
      <alignment horizontal="center" vertical="center" wrapText="1"/>
    </xf>
    <xf numFmtId="164" fontId="3" fillId="0" borderId="6" xfId="0" applyNumberFormat="1" applyFont="1" applyFill="1" applyBorder="1" applyAlignment="1">
      <alignment horizontal="center" vertical="center" wrapText="1"/>
    </xf>
    <xf numFmtId="3" fontId="3" fillId="0" borderId="30" xfId="0" applyNumberFormat="1" applyFont="1" applyFill="1" applyBorder="1" applyAlignment="1">
      <alignment horizontal="right" vertical="center" wrapText="1"/>
    </xf>
    <xf numFmtId="0" fontId="1" fillId="0" borderId="0" xfId="0" applyFont="1" applyFill="1"/>
    <xf numFmtId="0" fontId="3" fillId="0" borderId="1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3" fontId="3" fillId="0" borderId="24" xfId="0" applyNumberFormat="1" applyFont="1" applyFill="1" applyBorder="1" applyAlignment="1">
      <alignment horizontal="right" vertical="center" wrapText="1"/>
    </xf>
    <xf numFmtId="3" fontId="3" fillId="0" borderId="25" xfId="0" applyNumberFormat="1" applyFont="1" applyFill="1" applyBorder="1" applyAlignment="1">
      <alignment horizontal="right" vertical="center" wrapText="1"/>
    </xf>
    <xf numFmtId="3" fontId="3" fillId="0" borderId="26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FE58"/>
  <sheetViews>
    <sheetView tabSelected="1" zoomScaleNormal="100" workbookViewId="0">
      <pane xSplit="10" ySplit="6" topLeftCell="DO7" activePane="bottomRight" state="frozen"/>
      <selection pane="topRight" activeCell="K1" sqref="K1"/>
      <selection pane="bottomLeft" activeCell="A6" sqref="A6"/>
      <selection pane="bottomRight" activeCell="DY10" sqref="DY10"/>
    </sheetView>
  </sheetViews>
  <sheetFormatPr baseColWidth="10" defaultRowHeight="8.25" x14ac:dyDescent="0.15"/>
  <cols>
    <col min="1" max="1" width="4.140625" style="1" bestFit="1" customWidth="1"/>
    <col min="2" max="2" width="8.85546875" style="1" customWidth="1"/>
    <col min="3" max="3" width="8.5703125" style="1" customWidth="1"/>
    <col min="4" max="4" width="8.85546875" style="1" customWidth="1"/>
    <col min="5" max="5" width="6" style="1" customWidth="1"/>
    <col min="6" max="6" width="5.140625" style="1" bestFit="1" customWidth="1"/>
    <col min="7" max="7" width="7.42578125" style="1" customWidth="1"/>
    <col min="8" max="8" width="7" style="1" customWidth="1"/>
    <col min="9" max="9" width="7.5703125" style="1" customWidth="1"/>
    <col min="10" max="10" width="9.7109375" style="1" customWidth="1"/>
    <col min="11" max="11" width="8.28515625" style="1" customWidth="1"/>
    <col min="12" max="12" width="7.28515625" style="1" customWidth="1"/>
    <col min="13" max="13" width="9.42578125" style="1" customWidth="1"/>
    <col min="14" max="14" width="10.42578125" style="1" customWidth="1"/>
    <col min="15" max="15" width="8.28515625" style="43" customWidth="1"/>
    <col min="16" max="16" width="7.7109375" style="1" customWidth="1"/>
    <col min="17" max="17" width="7.42578125" style="1" customWidth="1"/>
    <col min="18" max="18" width="9.42578125" style="1" customWidth="1"/>
    <col min="19" max="19" width="9" style="1" customWidth="1"/>
    <col min="20" max="20" width="9.140625" style="43" customWidth="1"/>
    <col min="21" max="21" width="7.85546875" style="1" customWidth="1"/>
    <col min="22" max="22" width="7.42578125" style="1" customWidth="1"/>
    <col min="23" max="23" width="9.42578125" style="1" customWidth="1"/>
    <col min="24" max="24" width="10.140625" style="1" customWidth="1"/>
    <col min="25" max="25" width="8.28515625" style="1" customWidth="1"/>
    <col min="26" max="26" width="8.5703125" style="1" customWidth="1"/>
    <col min="27" max="27" width="7.140625" style="1" customWidth="1"/>
    <col min="28" max="28" width="8" style="1" customWidth="1"/>
    <col min="29" max="29" width="9.28515625" style="1" customWidth="1"/>
    <col min="30" max="30" width="7.7109375" style="1" customWidth="1"/>
    <col min="31" max="31" width="8.28515625" style="1" customWidth="1"/>
    <col min="32" max="32" width="7.140625" style="1" customWidth="1"/>
    <col min="33" max="33" width="7.85546875" style="1" customWidth="1"/>
    <col min="34" max="34" width="9" style="1" customWidth="1"/>
    <col min="35" max="35" width="10" style="1" customWidth="1"/>
    <col min="36" max="36" width="8.85546875" style="1" customWidth="1"/>
    <col min="37" max="37" width="6" style="1" customWidth="1"/>
    <col min="38" max="38" width="7.85546875" style="1" customWidth="1"/>
    <col min="39" max="39" width="9.140625" style="1" customWidth="1"/>
    <col min="40" max="40" width="8.5703125" style="1" customWidth="1"/>
    <col min="41" max="41" width="8.140625" style="1" customWidth="1"/>
    <col min="42" max="42" width="6.85546875" style="1" customWidth="1"/>
    <col min="43" max="43" width="8.7109375" style="1" customWidth="1"/>
    <col min="44" max="44" width="9.28515625" style="1" customWidth="1"/>
    <col min="45" max="46" width="8.7109375" style="1" customWidth="1"/>
    <col min="47" max="47" width="7.42578125" style="1" customWidth="1"/>
    <col min="48" max="48" width="8.140625" style="1" customWidth="1"/>
    <col min="49" max="49" width="9.42578125" style="1" customWidth="1"/>
    <col min="50" max="50" width="9" style="1" customWidth="1"/>
    <col min="51" max="51" width="9.140625" style="1" customWidth="1"/>
    <col min="52" max="52" width="7.85546875" style="1" customWidth="1"/>
    <col min="53" max="53" width="8.85546875" style="1" customWidth="1"/>
    <col min="54" max="54" width="9.28515625" style="1" customWidth="1"/>
    <col min="55" max="55" width="8.42578125" style="1" customWidth="1"/>
    <col min="56" max="56" width="7" style="1" customWidth="1"/>
    <col min="57" max="57" width="6.7109375" style="1" customWidth="1"/>
    <col min="58" max="58" width="8.85546875" style="1" customWidth="1"/>
    <col min="59" max="59" width="8.5703125" style="1" customWidth="1"/>
    <col min="60" max="60" width="9.28515625" style="1" customWidth="1"/>
    <col min="61" max="61" width="8.28515625" style="1" customWidth="1"/>
    <col min="62" max="62" width="7.42578125" style="1" customWidth="1"/>
    <col min="63" max="63" width="7.140625" style="1" customWidth="1"/>
    <col min="64" max="64" width="7.85546875" style="1" customWidth="1"/>
    <col min="65" max="65" width="8.5703125" style="1" customWidth="1"/>
    <col min="66" max="66" width="8.7109375" style="1" customWidth="1"/>
    <col min="67" max="67" width="7.42578125" style="1" customWidth="1"/>
    <col min="68" max="68" width="8.85546875" style="1" customWidth="1"/>
    <col min="69" max="69" width="9.28515625" style="1" customWidth="1"/>
    <col min="70" max="70" width="9" style="1" customWidth="1"/>
    <col min="71" max="71" width="8.28515625" style="1" customWidth="1"/>
    <col min="72" max="72" width="7.28515625" style="1" customWidth="1"/>
    <col min="73" max="73" width="7.5703125" style="1" customWidth="1"/>
    <col min="74" max="74" width="8.140625" style="1" customWidth="1"/>
    <col min="75" max="75" width="7.5703125" style="1" customWidth="1"/>
    <col min="76" max="76" width="7.7109375" style="1" customWidth="1"/>
    <col min="77" max="77" width="7.42578125" style="1" customWidth="1"/>
    <col min="78" max="78" width="8.7109375" style="1" customWidth="1"/>
    <col min="79" max="79" width="9.42578125" style="1" customWidth="1"/>
    <col min="80" max="80" width="8.5703125" style="1" customWidth="1"/>
    <col min="81" max="81" width="8" style="1" customWidth="1"/>
    <col min="82" max="82" width="7.28515625" style="1" customWidth="1"/>
    <col min="83" max="83" width="8.42578125" style="1" customWidth="1"/>
    <col min="84" max="84" width="8.7109375" style="1" customWidth="1"/>
    <col min="85" max="85" width="7.7109375" style="1" customWidth="1"/>
    <col min="86" max="86" width="8.42578125" style="1" customWidth="1"/>
    <col min="87" max="87" width="6.42578125" style="1" customWidth="1"/>
    <col min="88" max="88" width="8" style="1" customWidth="1"/>
    <col min="89" max="90" width="9.140625" style="1" customWidth="1"/>
    <col min="91" max="91" width="8.140625" style="1" customWidth="1"/>
    <col min="92" max="92" width="7.7109375" style="1" customWidth="1"/>
    <col min="93" max="93" width="8.85546875" style="1" customWidth="1"/>
    <col min="94" max="94" width="9" style="1" customWidth="1"/>
    <col min="95" max="97" width="7.7109375" style="1" customWidth="1"/>
    <col min="98" max="98" width="8" style="1" customWidth="1"/>
    <col min="99" max="99" width="8.42578125" style="1" customWidth="1"/>
    <col min="100" max="101" width="8.140625" style="1" customWidth="1"/>
    <col min="102" max="102" width="7.140625" style="1" customWidth="1"/>
    <col min="103" max="103" width="8.85546875" style="1" customWidth="1"/>
    <col min="104" max="104" width="9.28515625" style="1" customWidth="1"/>
    <col min="105" max="105" width="8" style="1" customWidth="1"/>
    <col min="106" max="106" width="7.85546875" style="1" customWidth="1"/>
    <col min="107" max="107" width="7.42578125" style="1" customWidth="1"/>
    <col min="108" max="108" width="8" style="1" customWidth="1"/>
    <col min="109" max="109" width="9.5703125" style="1" customWidth="1"/>
    <col min="110" max="110" width="8.7109375" style="1" customWidth="1"/>
    <col min="111" max="111" width="8.28515625" style="1" customWidth="1"/>
    <col min="112" max="112" width="8.140625" style="1" customWidth="1"/>
    <col min="113" max="113" width="8.28515625" style="1" customWidth="1"/>
    <col min="114" max="114" width="9.28515625" style="1" customWidth="1"/>
    <col min="115" max="115" width="7" style="1" customWidth="1"/>
    <col min="116" max="116" width="8.140625" style="1" customWidth="1"/>
    <col min="117" max="117" width="6.140625" style="1" customWidth="1"/>
    <col min="118" max="118" width="7.28515625" style="1" customWidth="1"/>
    <col min="119" max="119" width="8.85546875" style="1" customWidth="1"/>
    <col min="120" max="120" width="6.7109375" style="1" customWidth="1"/>
    <col min="121" max="121" width="7.5703125" style="1" customWidth="1"/>
    <col min="122" max="122" width="7" style="1" customWidth="1"/>
    <col min="123" max="123" width="7.42578125" style="1" customWidth="1"/>
    <col min="124" max="124" width="9.28515625" style="1" customWidth="1"/>
    <col min="125" max="125" width="7.85546875" style="1" customWidth="1"/>
    <col min="126" max="126" width="8.42578125" style="1" customWidth="1"/>
    <col min="127" max="127" width="8.7109375" style="1" customWidth="1"/>
    <col min="128" max="128" width="9.140625" style="1" customWidth="1"/>
    <col min="129" max="129" width="10" style="1" customWidth="1"/>
    <col min="130" max="130" width="8.42578125" style="1" customWidth="1"/>
    <col min="131" max="131" width="8.85546875" style="1" customWidth="1"/>
    <col min="132" max="132" width="6.85546875" style="1" bestFit="1" customWidth="1"/>
    <col min="133" max="133" width="9.140625" style="1" customWidth="1"/>
    <col min="134" max="134" width="8.7109375" style="1" customWidth="1"/>
    <col min="135" max="135" width="7.28515625" style="1" customWidth="1"/>
    <col min="136" max="136" width="9.85546875" style="54" customWidth="1"/>
    <col min="137" max="16384" width="11.42578125" style="1"/>
  </cols>
  <sheetData>
    <row r="1" spans="1:136" ht="9" thickBot="1" x14ac:dyDescent="0.2">
      <c r="K1" s="2">
        <v>1</v>
      </c>
      <c r="L1" s="2"/>
      <c r="M1" s="2"/>
      <c r="N1" s="2"/>
      <c r="O1" s="2"/>
      <c r="P1" s="3">
        <v>2</v>
      </c>
      <c r="Q1" s="3"/>
      <c r="R1" s="3"/>
      <c r="S1" s="3"/>
      <c r="T1" s="3"/>
      <c r="U1" s="4">
        <v>3</v>
      </c>
      <c r="V1" s="3"/>
      <c r="W1" s="3"/>
      <c r="X1" s="3"/>
      <c r="Y1" s="3"/>
      <c r="Z1" s="4">
        <v>4</v>
      </c>
      <c r="AA1" s="3"/>
      <c r="AB1" s="3"/>
      <c r="AC1" s="3"/>
      <c r="AD1" s="3"/>
      <c r="AE1" s="4">
        <v>5</v>
      </c>
      <c r="AF1" s="3"/>
      <c r="AG1" s="3"/>
      <c r="AH1" s="3"/>
      <c r="AI1" s="3"/>
      <c r="AJ1" s="4">
        <v>6</v>
      </c>
      <c r="AK1" s="3"/>
      <c r="AL1" s="3"/>
      <c r="AM1" s="3"/>
      <c r="AN1" s="3"/>
      <c r="AO1" s="4">
        <v>7</v>
      </c>
      <c r="AP1" s="3"/>
      <c r="AQ1" s="3"/>
      <c r="AR1" s="3"/>
      <c r="AS1" s="3"/>
      <c r="AT1" s="4">
        <v>8</v>
      </c>
      <c r="AU1" s="3"/>
      <c r="AV1" s="3"/>
      <c r="AW1" s="3"/>
      <c r="AX1" s="3"/>
      <c r="AY1" s="4">
        <v>9</v>
      </c>
      <c r="AZ1" s="3"/>
      <c r="BA1" s="3"/>
      <c r="BB1" s="3"/>
      <c r="BC1" s="3"/>
      <c r="BD1" s="4">
        <v>10</v>
      </c>
      <c r="BE1" s="3"/>
      <c r="BF1" s="3"/>
      <c r="BG1" s="3"/>
      <c r="BH1" s="3"/>
      <c r="BI1" s="4">
        <v>11</v>
      </c>
      <c r="BJ1" s="3"/>
      <c r="BK1" s="3"/>
      <c r="BL1" s="3"/>
      <c r="BM1" s="3"/>
      <c r="BN1" s="4">
        <v>12</v>
      </c>
      <c r="BO1" s="3"/>
      <c r="BP1" s="3"/>
      <c r="BQ1" s="3"/>
      <c r="BR1" s="3"/>
      <c r="BS1" s="4">
        <v>13</v>
      </c>
      <c r="BT1" s="3"/>
      <c r="BU1" s="3"/>
      <c r="BV1" s="3"/>
      <c r="BW1" s="3"/>
      <c r="BX1" s="4">
        <v>14</v>
      </c>
      <c r="BY1" s="3"/>
      <c r="BZ1" s="3"/>
      <c r="CA1" s="3"/>
      <c r="CB1" s="3"/>
      <c r="CC1" s="4">
        <v>15</v>
      </c>
      <c r="CD1" s="3"/>
      <c r="CE1" s="3"/>
      <c r="CF1" s="3"/>
      <c r="CG1" s="3"/>
      <c r="CH1" s="4">
        <v>16</v>
      </c>
      <c r="CI1" s="3"/>
      <c r="CJ1" s="3"/>
      <c r="CK1" s="3"/>
      <c r="CL1" s="3"/>
      <c r="CM1" s="4">
        <v>17</v>
      </c>
      <c r="CN1" s="3"/>
      <c r="CO1" s="3"/>
      <c r="CP1" s="3"/>
      <c r="CQ1" s="3"/>
      <c r="CR1" s="4">
        <v>18</v>
      </c>
      <c r="CS1" s="3"/>
      <c r="CT1" s="3"/>
      <c r="CU1" s="3"/>
      <c r="CV1" s="3"/>
      <c r="CW1" s="4">
        <v>19</v>
      </c>
      <c r="CX1" s="3"/>
      <c r="CY1" s="3"/>
      <c r="CZ1" s="3"/>
      <c r="DA1" s="3"/>
      <c r="DB1" s="4">
        <v>20</v>
      </c>
      <c r="DC1" s="3"/>
      <c r="DD1" s="3"/>
      <c r="DE1" s="3"/>
      <c r="DF1" s="3"/>
      <c r="DG1" s="4">
        <v>21</v>
      </c>
      <c r="DH1" s="3"/>
      <c r="DI1" s="3"/>
      <c r="DJ1" s="3"/>
      <c r="DK1" s="3"/>
      <c r="DL1" s="4">
        <v>22</v>
      </c>
      <c r="DM1" s="3"/>
      <c r="DN1" s="3"/>
      <c r="DO1" s="3"/>
      <c r="DP1" s="3"/>
      <c r="DQ1" s="4">
        <v>23</v>
      </c>
      <c r="DR1" s="3"/>
      <c r="DS1" s="3"/>
      <c r="DT1" s="3"/>
      <c r="DU1" s="3"/>
      <c r="DV1" s="4">
        <v>24</v>
      </c>
      <c r="DW1" s="3"/>
      <c r="DX1" s="3"/>
      <c r="DY1" s="3"/>
      <c r="DZ1" s="3"/>
      <c r="EA1" s="4">
        <v>25</v>
      </c>
      <c r="EB1" s="3"/>
      <c r="EC1" s="3"/>
      <c r="ED1" s="3"/>
      <c r="EE1" s="3"/>
    </row>
    <row r="2" spans="1:136" ht="19.5" customHeight="1" thickBot="1" x14ac:dyDescent="0.2">
      <c r="G2" s="5" t="s">
        <v>0</v>
      </c>
      <c r="H2" s="6"/>
      <c r="I2" s="6"/>
      <c r="J2" s="7"/>
      <c r="K2" s="5" t="s">
        <v>1</v>
      </c>
      <c r="L2" s="6"/>
      <c r="M2" s="6"/>
      <c r="N2" s="6"/>
      <c r="O2" s="6"/>
      <c r="P2" s="5" t="s">
        <v>2</v>
      </c>
      <c r="Q2" s="6"/>
      <c r="R2" s="6"/>
      <c r="S2" s="6"/>
      <c r="T2" s="6"/>
      <c r="U2" s="5" t="s">
        <v>3</v>
      </c>
      <c r="V2" s="6"/>
      <c r="W2" s="6"/>
      <c r="X2" s="6"/>
      <c r="Y2" s="6"/>
      <c r="Z2" s="5" t="s">
        <v>4</v>
      </c>
      <c r="AA2" s="6"/>
      <c r="AB2" s="6"/>
      <c r="AC2" s="6"/>
      <c r="AD2" s="6"/>
      <c r="AE2" s="5" t="s">
        <v>5</v>
      </c>
      <c r="AF2" s="6"/>
      <c r="AG2" s="6"/>
      <c r="AH2" s="6"/>
      <c r="AI2" s="6"/>
      <c r="AJ2" s="5" t="s">
        <v>6</v>
      </c>
      <c r="AK2" s="6"/>
      <c r="AL2" s="6"/>
      <c r="AM2" s="6"/>
      <c r="AN2" s="6"/>
      <c r="AO2" s="5" t="s">
        <v>7</v>
      </c>
      <c r="AP2" s="6"/>
      <c r="AQ2" s="6"/>
      <c r="AR2" s="6"/>
      <c r="AS2" s="6"/>
      <c r="AT2" s="5" t="s">
        <v>8</v>
      </c>
      <c r="AU2" s="6"/>
      <c r="AV2" s="6"/>
      <c r="AW2" s="6"/>
      <c r="AX2" s="6"/>
      <c r="AY2" s="5" t="s">
        <v>9</v>
      </c>
      <c r="AZ2" s="6"/>
      <c r="BA2" s="6"/>
      <c r="BB2" s="6"/>
      <c r="BC2" s="6"/>
      <c r="BD2" s="5" t="s">
        <v>10</v>
      </c>
      <c r="BE2" s="6"/>
      <c r="BF2" s="6"/>
      <c r="BG2" s="6"/>
      <c r="BH2" s="6"/>
      <c r="BI2" s="5" t="s">
        <v>11</v>
      </c>
      <c r="BJ2" s="6"/>
      <c r="BK2" s="6"/>
      <c r="BL2" s="6"/>
      <c r="BM2" s="6"/>
      <c r="BN2" s="5" t="s">
        <v>12</v>
      </c>
      <c r="BO2" s="6"/>
      <c r="BP2" s="6"/>
      <c r="BQ2" s="6"/>
      <c r="BR2" s="6"/>
      <c r="BS2" s="5" t="s">
        <v>13</v>
      </c>
      <c r="BT2" s="6"/>
      <c r="BU2" s="6"/>
      <c r="BV2" s="6"/>
      <c r="BW2" s="6"/>
      <c r="BX2" s="5" t="s">
        <v>14</v>
      </c>
      <c r="BY2" s="6"/>
      <c r="BZ2" s="6"/>
      <c r="CA2" s="6"/>
      <c r="CB2" s="6"/>
      <c r="CC2" s="5" t="s">
        <v>15</v>
      </c>
      <c r="CD2" s="6"/>
      <c r="CE2" s="6"/>
      <c r="CF2" s="6"/>
      <c r="CG2" s="6"/>
      <c r="CH2" s="5" t="s">
        <v>16</v>
      </c>
      <c r="CI2" s="6"/>
      <c r="CJ2" s="6"/>
      <c r="CK2" s="6"/>
      <c r="CL2" s="6"/>
      <c r="CM2" s="5" t="s">
        <v>17</v>
      </c>
      <c r="CN2" s="6"/>
      <c r="CO2" s="6"/>
      <c r="CP2" s="6"/>
      <c r="CQ2" s="6"/>
      <c r="CR2" s="5" t="s">
        <v>18</v>
      </c>
      <c r="CS2" s="6"/>
      <c r="CT2" s="6"/>
      <c r="CU2" s="6"/>
      <c r="CV2" s="6"/>
      <c r="CW2" s="5" t="s">
        <v>19</v>
      </c>
      <c r="CX2" s="6"/>
      <c r="CY2" s="6"/>
      <c r="CZ2" s="6"/>
      <c r="DA2" s="6"/>
      <c r="DB2" s="5" t="s">
        <v>20</v>
      </c>
      <c r="DC2" s="6"/>
      <c r="DD2" s="6"/>
      <c r="DE2" s="6"/>
      <c r="DF2" s="6"/>
      <c r="DG2" s="5" t="s">
        <v>21</v>
      </c>
      <c r="DH2" s="6"/>
      <c r="DI2" s="6"/>
      <c r="DJ2" s="6"/>
      <c r="DK2" s="6"/>
      <c r="DL2" s="5" t="s">
        <v>22</v>
      </c>
      <c r="DM2" s="6"/>
      <c r="DN2" s="6"/>
      <c r="DO2" s="6"/>
      <c r="DP2" s="6"/>
      <c r="DQ2" s="5" t="s">
        <v>23</v>
      </c>
      <c r="DR2" s="6"/>
      <c r="DS2" s="6"/>
      <c r="DT2" s="6"/>
      <c r="DU2" s="6"/>
      <c r="DV2" s="5" t="s">
        <v>24</v>
      </c>
      <c r="DW2" s="6"/>
      <c r="DX2" s="6"/>
      <c r="DY2" s="6"/>
      <c r="DZ2" s="6"/>
      <c r="EA2" s="5" t="s">
        <v>25</v>
      </c>
      <c r="EB2" s="6"/>
      <c r="EC2" s="6"/>
      <c r="ED2" s="6"/>
      <c r="EE2" s="7"/>
    </row>
    <row r="3" spans="1:136" ht="41.25" x14ac:dyDescent="0.15">
      <c r="A3" s="8" t="s">
        <v>26</v>
      </c>
      <c r="B3" s="8" t="s">
        <v>27</v>
      </c>
      <c r="C3" s="9" t="s">
        <v>28</v>
      </c>
      <c r="D3" s="10"/>
      <c r="E3" s="8" t="s">
        <v>29</v>
      </c>
      <c r="F3" s="11" t="s">
        <v>30</v>
      </c>
      <c r="G3" s="12" t="s">
        <v>31</v>
      </c>
      <c r="H3" s="13" t="s">
        <v>32</v>
      </c>
      <c r="I3" s="13" t="s">
        <v>33</v>
      </c>
      <c r="J3" s="46" t="s">
        <v>34</v>
      </c>
      <c r="K3" s="12" t="s">
        <v>31</v>
      </c>
      <c r="L3" s="13" t="s">
        <v>32</v>
      </c>
      <c r="M3" s="13" t="s">
        <v>33</v>
      </c>
      <c r="N3" s="13" t="s">
        <v>34</v>
      </c>
      <c r="O3" s="14" t="s">
        <v>35</v>
      </c>
      <c r="P3" s="12" t="s">
        <v>31</v>
      </c>
      <c r="Q3" s="13" t="s">
        <v>32</v>
      </c>
      <c r="R3" s="13" t="s">
        <v>33</v>
      </c>
      <c r="S3" s="13" t="s">
        <v>34</v>
      </c>
      <c r="T3" s="14" t="s">
        <v>35</v>
      </c>
      <c r="U3" s="12" t="s">
        <v>31</v>
      </c>
      <c r="V3" s="13" t="s">
        <v>32</v>
      </c>
      <c r="W3" s="13" t="s">
        <v>33</v>
      </c>
      <c r="X3" s="13" t="s">
        <v>34</v>
      </c>
      <c r="Y3" s="14" t="s">
        <v>35</v>
      </c>
      <c r="Z3" s="12" t="s">
        <v>31</v>
      </c>
      <c r="AA3" s="13" t="s">
        <v>32</v>
      </c>
      <c r="AB3" s="13" t="s">
        <v>33</v>
      </c>
      <c r="AC3" s="13" t="s">
        <v>34</v>
      </c>
      <c r="AD3" s="14" t="s">
        <v>35</v>
      </c>
      <c r="AE3" s="12" t="s">
        <v>31</v>
      </c>
      <c r="AF3" s="13" t="s">
        <v>32</v>
      </c>
      <c r="AG3" s="13" t="s">
        <v>33</v>
      </c>
      <c r="AH3" s="13" t="s">
        <v>34</v>
      </c>
      <c r="AI3" s="14" t="s">
        <v>35</v>
      </c>
      <c r="AJ3" s="12" t="s">
        <v>31</v>
      </c>
      <c r="AK3" s="13" t="s">
        <v>32</v>
      </c>
      <c r="AL3" s="13" t="s">
        <v>33</v>
      </c>
      <c r="AM3" s="13" t="s">
        <v>34</v>
      </c>
      <c r="AN3" s="14" t="s">
        <v>35</v>
      </c>
      <c r="AO3" s="12" t="s">
        <v>31</v>
      </c>
      <c r="AP3" s="13" t="s">
        <v>32</v>
      </c>
      <c r="AQ3" s="13" t="s">
        <v>33</v>
      </c>
      <c r="AR3" s="13" t="s">
        <v>34</v>
      </c>
      <c r="AS3" s="14" t="s">
        <v>35</v>
      </c>
      <c r="AT3" s="12" t="s">
        <v>31</v>
      </c>
      <c r="AU3" s="13" t="s">
        <v>32</v>
      </c>
      <c r="AV3" s="13" t="s">
        <v>33</v>
      </c>
      <c r="AW3" s="13" t="s">
        <v>34</v>
      </c>
      <c r="AX3" s="14" t="s">
        <v>35</v>
      </c>
      <c r="AY3" s="12" t="s">
        <v>31</v>
      </c>
      <c r="AZ3" s="13" t="s">
        <v>32</v>
      </c>
      <c r="BA3" s="13" t="s">
        <v>33</v>
      </c>
      <c r="BB3" s="13" t="s">
        <v>34</v>
      </c>
      <c r="BC3" s="14" t="s">
        <v>35</v>
      </c>
      <c r="BD3" s="12" t="s">
        <v>31</v>
      </c>
      <c r="BE3" s="13" t="s">
        <v>32</v>
      </c>
      <c r="BF3" s="13" t="s">
        <v>33</v>
      </c>
      <c r="BG3" s="13" t="s">
        <v>34</v>
      </c>
      <c r="BH3" s="14" t="s">
        <v>35</v>
      </c>
      <c r="BI3" s="12" t="s">
        <v>31</v>
      </c>
      <c r="BJ3" s="13" t="s">
        <v>32</v>
      </c>
      <c r="BK3" s="13" t="s">
        <v>33</v>
      </c>
      <c r="BL3" s="13" t="s">
        <v>34</v>
      </c>
      <c r="BM3" s="14" t="s">
        <v>35</v>
      </c>
      <c r="BN3" s="12" t="s">
        <v>31</v>
      </c>
      <c r="BO3" s="13" t="s">
        <v>32</v>
      </c>
      <c r="BP3" s="13" t="s">
        <v>33</v>
      </c>
      <c r="BQ3" s="13" t="s">
        <v>34</v>
      </c>
      <c r="BR3" s="14" t="s">
        <v>35</v>
      </c>
      <c r="BS3" s="12" t="s">
        <v>31</v>
      </c>
      <c r="BT3" s="13" t="s">
        <v>32</v>
      </c>
      <c r="BU3" s="13" t="s">
        <v>33</v>
      </c>
      <c r="BV3" s="13" t="s">
        <v>34</v>
      </c>
      <c r="BW3" s="14" t="s">
        <v>35</v>
      </c>
      <c r="BX3" s="12" t="s">
        <v>31</v>
      </c>
      <c r="BY3" s="13" t="s">
        <v>32</v>
      </c>
      <c r="BZ3" s="13" t="s">
        <v>33</v>
      </c>
      <c r="CA3" s="13" t="s">
        <v>34</v>
      </c>
      <c r="CB3" s="14" t="s">
        <v>35</v>
      </c>
      <c r="CC3" s="12" t="s">
        <v>31</v>
      </c>
      <c r="CD3" s="13" t="s">
        <v>32</v>
      </c>
      <c r="CE3" s="13" t="s">
        <v>33</v>
      </c>
      <c r="CF3" s="13" t="s">
        <v>34</v>
      </c>
      <c r="CG3" s="14" t="s">
        <v>35</v>
      </c>
      <c r="CH3" s="12" t="s">
        <v>31</v>
      </c>
      <c r="CI3" s="13" t="s">
        <v>32</v>
      </c>
      <c r="CJ3" s="13" t="s">
        <v>33</v>
      </c>
      <c r="CK3" s="13" t="s">
        <v>34</v>
      </c>
      <c r="CL3" s="14" t="s">
        <v>35</v>
      </c>
      <c r="CM3" s="12" t="s">
        <v>31</v>
      </c>
      <c r="CN3" s="13" t="s">
        <v>32</v>
      </c>
      <c r="CO3" s="13" t="s">
        <v>33</v>
      </c>
      <c r="CP3" s="13" t="s">
        <v>34</v>
      </c>
      <c r="CQ3" s="14" t="s">
        <v>35</v>
      </c>
      <c r="CR3" s="12" t="s">
        <v>31</v>
      </c>
      <c r="CS3" s="13" t="s">
        <v>32</v>
      </c>
      <c r="CT3" s="13" t="s">
        <v>33</v>
      </c>
      <c r="CU3" s="13" t="s">
        <v>34</v>
      </c>
      <c r="CV3" s="14" t="s">
        <v>35</v>
      </c>
      <c r="CW3" s="12" t="s">
        <v>31</v>
      </c>
      <c r="CX3" s="13" t="s">
        <v>32</v>
      </c>
      <c r="CY3" s="13" t="s">
        <v>33</v>
      </c>
      <c r="CZ3" s="13" t="s">
        <v>34</v>
      </c>
      <c r="DA3" s="14" t="s">
        <v>35</v>
      </c>
      <c r="DB3" s="12" t="s">
        <v>31</v>
      </c>
      <c r="DC3" s="13" t="s">
        <v>32</v>
      </c>
      <c r="DD3" s="13" t="s">
        <v>33</v>
      </c>
      <c r="DE3" s="13" t="s">
        <v>34</v>
      </c>
      <c r="DF3" s="14" t="s">
        <v>35</v>
      </c>
      <c r="DG3" s="12" t="s">
        <v>31</v>
      </c>
      <c r="DH3" s="13" t="s">
        <v>32</v>
      </c>
      <c r="DI3" s="13" t="s">
        <v>33</v>
      </c>
      <c r="DJ3" s="13" t="s">
        <v>34</v>
      </c>
      <c r="DK3" s="14" t="s">
        <v>35</v>
      </c>
      <c r="DL3" s="12" t="s">
        <v>31</v>
      </c>
      <c r="DM3" s="13" t="s">
        <v>32</v>
      </c>
      <c r="DN3" s="13" t="s">
        <v>33</v>
      </c>
      <c r="DO3" s="13" t="s">
        <v>34</v>
      </c>
      <c r="DP3" s="14" t="s">
        <v>35</v>
      </c>
      <c r="DQ3" s="12" t="s">
        <v>31</v>
      </c>
      <c r="DR3" s="13" t="s">
        <v>32</v>
      </c>
      <c r="DS3" s="13" t="s">
        <v>33</v>
      </c>
      <c r="DT3" s="13" t="s">
        <v>34</v>
      </c>
      <c r="DU3" s="14" t="s">
        <v>35</v>
      </c>
      <c r="DV3" s="12" t="s">
        <v>31</v>
      </c>
      <c r="DW3" s="13" t="s">
        <v>32</v>
      </c>
      <c r="DX3" s="13" t="s">
        <v>33</v>
      </c>
      <c r="DY3" s="13" t="s">
        <v>34</v>
      </c>
      <c r="DZ3" s="14" t="s">
        <v>35</v>
      </c>
      <c r="EA3" s="12" t="s">
        <v>31</v>
      </c>
      <c r="EB3" s="13" t="s">
        <v>32</v>
      </c>
      <c r="EC3" s="13" t="s">
        <v>33</v>
      </c>
      <c r="ED3" s="13" t="s">
        <v>34</v>
      </c>
      <c r="EE3" s="51" t="s">
        <v>35</v>
      </c>
      <c r="EF3" s="15" t="s">
        <v>36</v>
      </c>
    </row>
    <row r="4" spans="1:136" ht="24.75" x14ac:dyDescent="0.15">
      <c r="A4" s="8">
        <v>1</v>
      </c>
      <c r="B4" s="8">
        <v>2600675001</v>
      </c>
      <c r="C4" s="16" t="s">
        <v>37</v>
      </c>
      <c r="D4" s="16" t="s">
        <v>38</v>
      </c>
      <c r="E4" s="16" t="s">
        <v>39</v>
      </c>
      <c r="F4" s="11">
        <v>5</v>
      </c>
      <c r="G4" s="47">
        <v>18423779</v>
      </c>
      <c r="H4" s="17">
        <v>2947805</v>
      </c>
      <c r="I4" s="17">
        <v>21371584</v>
      </c>
      <c r="J4" s="21">
        <v>106857920</v>
      </c>
      <c r="K4" s="18"/>
      <c r="L4" s="19"/>
      <c r="M4" s="19"/>
      <c r="N4" s="19"/>
      <c r="O4" s="20"/>
      <c r="P4" s="18"/>
      <c r="Q4" s="19"/>
      <c r="R4" s="19"/>
      <c r="S4" s="19"/>
      <c r="T4" s="20"/>
      <c r="U4" s="18">
        <v>17900000</v>
      </c>
      <c r="V4" s="19">
        <f>+U4*0.16</f>
        <v>2864000</v>
      </c>
      <c r="W4" s="19">
        <f>+U4+V4</f>
        <v>20764000</v>
      </c>
      <c r="X4" s="19">
        <f>W4*F4</f>
        <v>103820000</v>
      </c>
      <c r="Y4" s="20" t="str">
        <f>IF(X4&lt;=J4,"Cumple","No Cumple")</f>
        <v>Cumple</v>
      </c>
      <c r="Z4" s="18">
        <v>18423779</v>
      </c>
      <c r="AA4" s="19">
        <f>+Z4*0.16</f>
        <v>2947804.64</v>
      </c>
      <c r="AB4" s="19">
        <f>+Z4+AA4</f>
        <v>21371583.640000001</v>
      </c>
      <c r="AC4" s="19">
        <f>+AB4*F4</f>
        <v>106857918.2</v>
      </c>
      <c r="AD4" s="20" t="str">
        <f>IF(AC4&lt;=J4,"Cumple","No Cumple")</f>
        <v>Cumple</v>
      </c>
      <c r="AE4" s="18"/>
      <c r="AF4" s="19"/>
      <c r="AG4" s="19"/>
      <c r="AH4" s="19"/>
      <c r="AI4" s="20"/>
      <c r="AJ4" s="18"/>
      <c r="AK4" s="19"/>
      <c r="AL4" s="19"/>
      <c r="AM4" s="19"/>
      <c r="AN4" s="20"/>
      <c r="AO4" s="18"/>
      <c r="AP4" s="19"/>
      <c r="AQ4" s="19"/>
      <c r="AR4" s="19"/>
      <c r="AS4" s="20"/>
      <c r="AT4" s="18">
        <v>18250000</v>
      </c>
      <c r="AU4" s="19">
        <f>+AT4*0.16</f>
        <v>2920000</v>
      </c>
      <c r="AV4" s="19">
        <f>+AU4+AT4</f>
        <v>21170000</v>
      </c>
      <c r="AW4" s="19">
        <f>AV4*F4</f>
        <v>105850000</v>
      </c>
      <c r="AX4" s="20" t="str">
        <f>IF(AW4&lt;=J4,"Cumple","No Cumple")</f>
        <v>Cumple</v>
      </c>
      <c r="AY4" s="18"/>
      <c r="AZ4" s="19"/>
      <c r="BA4" s="19"/>
      <c r="BB4" s="19"/>
      <c r="BC4" s="20"/>
      <c r="BD4" s="18"/>
      <c r="BE4" s="19"/>
      <c r="BF4" s="19"/>
      <c r="BG4" s="19"/>
      <c r="BH4" s="20"/>
      <c r="BI4" s="18"/>
      <c r="BJ4" s="19"/>
      <c r="BK4" s="19"/>
      <c r="BL4" s="19"/>
      <c r="BM4" s="20"/>
      <c r="BN4" s="18">
        <v>16500000</v>
      </c>
      <c r="BO4" s="19">
        <f>+BN4*0.16</f>
        <v>2640000</v>
      </c>
      <c r="BP4" s="19">
        <f>+BN4+BO4</f>
        <v>19140000</v>
      </c>
      <c r="BQ4" s="19">
        <f>+BP4*F4</f>
        <v>95700000</v>
      </c>
      <c r="BR4" s="20" t="str">
        <f>IF(BQ4&lt;=J4,"Cumple","No Cumple")</f>
        <v>Cumple</v>
      </c>
      <c r="BS4" s="18"/>
      <c r="BT4" s="19"/>
      <c r="BU4" s="19"/>
      <c r="BV4" s="19"/>
      <c r="BW4" s="20"/>
      <c r="BX4" s="18">
        <v>17560000</v>
      </c>
      <c r="BY4" s="19">
        <f>+BX4*0.16</f>
        <v>2809600</v>
      </c>
      <c r="BZ4" s="19">
        <f>+BX4+BY4</f>
        <v>20369600</v>
      </c>
      <c r="CA4" s="19">
        <f>BZ4*F4</f>
        <v>101848000</v>
      </c>
      <c r="CB4" s="20" t="str">
        <f>IF(CA4&lt;=J4,"Cumple","No Cumple")</f>
        <v>Cumple</v>
      </c>
      <c r="CC4" s="18"/>
      <c r="CD4" s="19"/>
      <c r="CE4" s="19"/>
      <c r="CF4" s="19"/>
      <c r="CG4" s="20"/>
      <c r="CH4" s="18">
        <v>16592688</v>
      </c>
      <c r="CI4" s="19">
        <v>0</v>
      </c>
      <c r="CJ4" s="19">
        <f>+CH4+CI4</f>
        <v>16592688</v>
      </c>
      <c r="CK4" s="19">
        <f>+CJ4*F4</f>
        <v>82963440</v>
      </c>
      <c r="CL4" s="20" t="str">
        <f>IF(CK4&lt;=J4,"Cumple","No Cumple")</f>
        <v>Cumple</v>
      </c>
      <c r="CM4" s="18"/>
      <c r="CN4" s="19"/>
      <c r="CO4" s="19"/>
      <c r="CP4" s="19"/>
      <c r="CQ4" s="20"/>
      <c r="CR4" s="18"/>
      <c r="CS4" s="19"/>
      <c r="CT4" s="19"/>
      <c r="CU4" s="19"/>
      <c r="CV4" s="20"/>
      <c r="CW4" s="18">
        <v>14299085</v>
      </c>
      <c r="CX4" s="19">
        <f>+CW4*0.16</f>
        <v>2287853.6</v>
      </c>
      <c r="CY4" s="19">
        <f>+CW4+CX4</f>
        <v>16586938.6</v>
      </c>
      <c r="CZ4" s="19">
        <f>+CY4*F4</f>
        <v>82934693</v>
      </c>
      <c r="DA4" s="20" t="str">
        <f>IF(CZ4&lt;=J4,"Cumple","No Cumple")</f>
        <v>Cumple</v>
      </c>
      <c r="DB4" s="18">
        <v>17771390</v>
      </c>
      <c r="DC4" s="19">
        <f>+DB4*0.16</f>
        <v>2843422.4</v>
      </c>
      <c r="DD4" s="19">
        <f>+DB4+DC4</f>
        <v>20614812.399999999</v>
      </c>
      <c r="DE4" s="19">
        <f>+DD4*F4</f>
        <v>103074062</v>
      </c>
      <c r="DF4" s="20" t="str">
        <f>IF(DE4&lt;=J4,"Cumple","No Cumple")</f>
        <v>Cumple</v>
      </c>
      <c r="DG4" s="18"/>
      <c r="DH4" s="19"/>
      <c r="DI4" s="19"/>
      <c r="DJ4" s="19"/>
      <c r="DK4" s="20"/>
      <c r="DL4" s="18"/>
      <c r="DM4" s="19"/>
      <c r="DN4" s="19"/>
      <c r="DO4" s="19"/>
      <c r="DP4" s="20"/>
      <c r="DQ4" s="18"/>
      <c r="DR4" s="19"/>
      <c r="DS4" s="19"/>
      <c r="DT4" s="19"/>
      <c r="DU4" s="20"/>
      <c r="DV4" s="18"/>
      <c r="DW4" s="19"/>
      <c r="DX4" s="19"/>
      <c r="DY4" s="19"/>
      <c r="DZ4" s="20"/>
      <c r="EA4" s="18"/>
      <c r="EB4" s="19"/>
      <c r="EC4" s="19"/>
      <c r="ED4" s="19"/>
      <c r="EE4" s="52"/>
      <c r="EF4" s="55">
        <f>J4</f>
        <v>106857920</v>
      </c>
    </row>
    <row r="5" spans="1:136" ht="24.75" x14ac:dyDescent="0.15">
      <c r="A5" s="8">
        <v>2</v>
      </c>
      <c r="B5" s="8">
        <v>2600728001</v>
      </c>
      <c r="C5" s="16" t="s">
        <v>40</v>
      </c>
      <c r="D5" s="16" t="s">
        <v>38</v>
      </c>
      <c r="E5" s="16" t="s">
        <v>39</v>
      </c>
      <c r="F5" s="11">
        <v>2</v>
      </c>
      <c r="G5" s="47">
        <v>10389042</v>
      </c>
      <c r="H5" s="17">
        <v>1662247</v>
      </c>
      <c r="I5" s="17">
        <v>12051289</v>
      </c>
      <c r="J5" s="21">
        <v>24102578</v>
      </c>
      <c r="K5" s="18"/>
      <c r="L5" s="19"/>
      <c r="M5" s="19"/>
      <c r="N5" s="19"/>
      <c r="O5" s="20"/>
      <c r="P5" s="18"/>
      <c r="Q5" s="19"/>
      <c r="R5" s="19"/>
      <c r="S5" s="19"/>
      <c r="T5" s="20"/>
      <c r="U5" s="18">
        <v>6900000</v>
      </c>
      <c r="V5" s="19">
        <f t="shared" ref="V5:V6" si="0">+U5*0.16</f>
        <v>1104000</v>
      </c>
      <c r="W5" s="19">
        <f t="shared" ref="W5:W6" si="1">+U5+V5</f>
        <v>8004000</v>
      </c>
      <c r="X5" s="19">
        <f>W5*F5</f>
        <v>16008000</v>
      </c>
      <c r="Y5" s="20" t="str">
        <f>IF(X5&lt;=J5,"Cumple","No Cumple")</f>
        <v>Cumple</v>
      </c>
      <c r="Z5" s="18"/>
      <c r="AA5" s="19"/>
      <c r="AB5" s="19"/>
      <c r="AC5" s="19"/>
      <c r="AD5" s="20"/>
      <c r="AE5" s="18">
        <v>8919070</v>
      </c>
      <c r="AF5" s="19">
        <f>+AE5*0.16</f>
        <v>1427051.2</v>
      </c>
      <c r="AG5" s="19">
        <f>+AF5+AE5</f>
        <v>10346121.199999999</v>
      </c>
      <c r="AH5" s="19">
        <f>+AG5*F5</f>
        <v>20692242.399999999</v>
      </c>
      <c r="AI5" s="20" t="str">
        <f>IF(AH5&lt;=J5,"Cumple","No Cumple")</f>
        <v>Cumple</v>
      </c>
      <c r="AJ5" s="18"/>
      <c r="AK5" s="19"/>
      <c r="AL5" s="19"/>
      <c r="AM5" s="19"/>
      <c r="AN5" s="20"/>
      <c r="AO5" s="18"/>
      <c r="AP5" s="19"/>
      <c r="AQ5" s="19"/>
      <c r="AR5" s="19"/>
      <c r="AS5" s="20"/>
      <c r="AT5" s="18">
        <v>9340000</v>
      </c>
      <c r="AU5" s="19">
        <f>+AT5*0.16</f>
        <v>1494400</v>
      </c>
      <c r="AV5" s="19">
        <f>+AU5+AT5</f>
        <v>10834400</v>
      </c>
      <c r="AW5" s="19">
        <f>AV5*F5</f>
        <v>21668800</v>
      </c>
      <c r="AX5" s="20" t="str">
        <f>IF(AW5&lt;=J5,"Cumple","No Cumple")</f>
        <v>Cumple</v>
      </c>
      <c r="AY5" s="18"/>
      <c r="AZ5" s="19"/>
      <c r="BA5" s="19"/>
      <c r="BB5" s="19"/>
      <c r="BC5" s="20"/>
      <c r="BD5" s="18"/>
      <c r="BE5" s="19"/>
      <c r="BF5" s="19"/>
      <c r="BG5" s="19"/>
      <c r="BH5" s="20"/>
      <c r="BI5" s="18"/>
      <c r="BJ5" s="19"/>
      <c r="BK5" s="19"/>
      <c r="BL5" s="19"/>
      <c r="BM5" s="20"/>
      <c r="BN5" s="18">
        <v>7000000</v>
      </c>
      <c r="BO5" s="19">
        <f>+BN5*0.16</f>
        <v>1120000</v>
      </c>
      <c r="BP5" s="19">
        <f>+BN5+BO5</f>
        <v>8120000</v>
      </c>
      <c r="BQ5" s="19">
        <f>+BP5*F5</f>
        <v>16240000</v>
      </c>
      <c r="BR5" s="20" t="str">
        <f>IF(BQ5&lt;=J5,"Cumple","No Cumple")</f>
        <v>Cumple</v>
      </c>
      <c r="BS5" s="18"/>
      <c r="BT5" s="19"/>
      <c r="BU5" s="19"/>
      <c r="BV5" s="19"/>
      <c r="BW5" s="20"/>
      <c r="BX5" s="18">
        <v>7785000</v>
      </c>
      <c r="BY5" s="19">
        <f>+BX5*0.16</f>
        <v>1245600</v>
      </c>
      <c r="BZ5" s="19">
        <f>+BX5+BY5</f>
        <v>9030600</v>
      </c>
      <c r="CA5" s="19">
        <f>BZ5*F5</f>
        <v>18061200</v>
      </c>
      <c r="CB5" s="20" t="str">
        <f>IF(CA5&lt;=J5,"Cumple","No Cumple")</f>
        <v>Cumple</v>
      </c>
      <c r="CC5" s="18"/>
      <c r="CD5" s="19"/>
      <c r="CE5" s="19"/>
      <c r="CF5" s="19"/>
      <c r="CG5" s="20"/>
      <c r="CH5" s="18"/>
      <c r="CI5" s="19"/>
      <c r="CJ5" s="19"/>
      <c r="CK5" s="19"/>
      <c r="CL5" s="20"/>
      <c r="CM5" s="18"/>
      <c r="CN5" s="19"/>
      <c r="CO5" s="19"/>
      <c r="CP5" s="19"/>
      <c r="CQ5" s="20"/>
      <c r="CR5" s="18"/>
      <c r="CS5" s="19"/>
      <c r="CT5" s="19"/>
      <c r="CU5" s="19"/>
      <c r="CV5" s="20"/>
      <c r="CW5" s="18">
        <v>8401140</v>
      </c>
      <c r="CX5" s="19">
        <f>+CW5*0.16</f>
        <v>1344182.4000000001</v>
      </c>
      <c r="CY5" s="19">
        <f>+CW5+CX5</f>
        <v>9745322.4000000004</v>
      </c>
      <c r="CZ5" s="19">
        <f>+CY5*F5</f>
        <v>19490644.800000001</v>
      </c>
      <c r="DA5" s="20" t="str">
        <f>IF(CZ5&lt;=J5,"Cumple","No Cumple")</f>
        <v>Cumple</v>
      </c>
      <c r="DB5" s="18">
        <v>9335000</v>
      </c>
      <c r="DC5" s="19">
        <f>+DB5*0.16</f>
        <v>1493600</v>
      </c>
      <c r="DD5" s="19">
        <f>+DB5+DC5</f>
        <v>10828600</v>
      </c>
      <c r="DE5" s="19">
        <f>+DD5*F5</f>
        <v>21657200</v>
      </c>
      <c r="DF5" s="20" t="str">
        <f>IF(DE5&lt;=J5,"Cumple","No Cumple")</f>
        <v>Cumple</v>
      </c>
      <c r="DG5" s="18"/>
      <c r="DH5" s="19"/>
      <c r="DI5" s="19"/>
      <c r="DJ5" s="19"/>
      <c r="DK5" s="20"/>
      <c r="DL5" s="18"/>
      <c r="DM5" s="19"/>
      <c r="DN5" s="19"/>
      <c r="DO5" s="19"/>
      <c r="DP5" s="20"/>
      <c r="DQ5" s="18"/>
      <c r="DR5" s="19"/>
      <c r="DS5" s="19"/>
      <c r="DT5" s="19"/>
      <c r="DU5" s="20"/>
      <c r="DV5" s="18">
        <v>9990000</v>
      </c>
      <c r="DW5" s="19">
        <f>+DV5*0.16</f>
        <v>1598400</v>
      </c>
      <c r="DX5" s="19">
        <f>+DV5+DW5</f>
        <v>11588400</v>
      </c>
      <c r="DY5" s="19">
        <f>+DX5*F5</f>
        <v>23176800</v>
      </c>
      <c r="DZ5" s="20" t="str">
        <f>IF(DY5&lt;=J5,"Cumple","No Cumple")</f>
        <v>Cumple</v>
      </c>
      <c r="EA5" s="18"/>
      <c r="EB5" s="19"/>
      <c r="EC5" s="19"/>
      <c r="ED5" s="19"/>
      <c r="EE5" s="52"/>
      <c r="EF5" s="55">
        <f>J5</f>
        <v>24102578</v>
      </c>
    </row>
    <row r="6" spans="1:136" ht="24.75" x14ac:dyDescent="0.15">
      <c r="A6" s="8">
        <v>3</v>
      </c>
      <c r="B6" s="8">
        <v>2600983011</v>
      </c>
      <c r="C6" s="16" t="s">
        <v>41</v>
      </c>
      <c r="D6" s="16" t="s">
        <v>38</v>
      </c>
      <c r="E6" s="16" t="s">
        <v>39</v>
      </c>
      <c r="F6" s="11">
        <v>6</v>
      </c>
      <c r="G6" s="47">
        <v>7440517</v>
      </c>
      <c r="H6" s="17">
        <v>1190483</v>
      </c>
      <c r="I6" s="17">
        <v>8631000</v>
      </c>
      <c r="J6" s="21">
        <v>51786000</v>
      </c>
      <c r="K6" s="18"/>
      <c r="L6" s="19"/>
      <c r="M6" s="19"/>
      <c r="N6" s="19"/>
      <c r="O6" s="20"/>
      <c r="P6" s="18"/>
      <c r="Q6" s="19"/>
      <c r="R6" s="19"/>
      <c r="S6" s="19"/>
      <c r="T6" s="20"/>
      <c r="U6" s="18">
        <v>7250000</v>
      </c>
      <c r="V6" s="19">
        <f t="shared" si="0"/>
        <v>1160000</v>
      </c>
      <c r="W6" s="19">
        <f t="shared" si="1"/>
        <v>8410000</v>
      </c>
      <c r="X6" s="19">
        <f>W6*F6</f>
        <v>50460000</v>
      </c>
      <c r="Y6" s="20" t="str">
        <f>IF(X6&lt;=J6,"Cumple","No Cumple")</f>
        <v>Cumple</v>
      </c>
      <c r="Z6" s="18"/>
      <c r="AA6" s="19"/>
      <c r="AB6" s="19"/>
      <c r="AC6" s="19"/>
      <c r="AD6" s="20"/>
      <c r="AE6" s="18"/>
      <c r="AF6" s="19"/>
      <c r="AG6" s="19"/>
      <c r="AH6" s="19"/>
      <c r="AI6" s="20"/>
      <c r="AJ6" s="18"/>
      <c r="AK6" s="19"/>
      <c r="AL6" s="19"/>
      <c r="AM6" s="19"/>
      <c r="AN6" s="20"/>
      <c r="AO6" s="18">
        <v>7400000</v>
      </c>
      <c r="AP6" s="19">
        <f>+AO6*0.16</f>
        <v>1184000</v>
      </c>
      <c r="AQ6" s="19">
        <f>+AO6+AP6</f>
        <v>8584000</v>
      </c>
      <c r="AR6" s="19">
        <f>+AQ6*F6</f>
        <v>51504000</v>
      </c>
      <c r="AS6" s="20" t="str">
        <f>IF(AR6&lt;=J6,"Cumple","No Cumple")</f>
        <v>Cumple</v>
      </c>
      <c r="AT6" s="18"/>
      <c r="AU6" s="19"/>
      <c r="AV6" s="19"/>
      <c r="AW6" s="19"/>
      <c r="AX6" s="20"/>
      <c r="AY6" s="18"/>
      <c r="AZ6" s="19"/>
      <c r="BA6" s="19"/>
      <c r="BB6" s="19"/>
      <c r="BC6" s="20"/>
      <c r="BD6" s="18"/>
      <c r="BE6" s="19"/>
      <c r="BF6" s="19"/>
      <c r="BG6" s="19"/>
      <c r="BH6" s="20"/>
      <c r="BI6" s="18"/>
      <c r="BJ6" s="19"/>
      <c r="BK6" s="19"/>
      <c r="BL6" s="19"/>
      <c r="BM6" s="20"/>
      <c r="BN6" s="18"/>
      <c r="BO6" s="19"/>
      <c r="BP6" s="19"/>
      <c r="BQ6" s="19"/>
      <c r="BR6" s="20"/>
      <c r="BS6" s="18"/>
      <c r="BT6" s="19"/>
      <c r="BU6" s="19"/>
      <c r="BV6" s="19"/>
      <c r="BW6" s="20"/>
      <c r="BX6" s="18"/>
      <c r="BY6" s="19"/>
      <c r="BZ6" s="19"/>
      <c r="CA6" s="19"/>
      <c r="CB6" s="20"/>
      <c r="CC6" s="18"/>
      <c r="CD6" s="19"/>
      <c r="CE6" s="19"/>
      <c r="CF6" s="19"/>
      <c r="CG6" s="20"/>
      <c r="CH6" s="18"/>
      <c r="CI6" s="19"/>
      <c r="CJ6" s="19"/>
      <c r="CK6" s="19"/>
      <c r="CL6" s="20"/>
      <c r="CM6" s="18"/>
      <c r="CN6" s="19"/>
      <c r="CO6" s="19"/>
      <c r="CP6" s="19"/>
      <c r="CQ6" s="20"/>
      <c r="CR6" s="18"/>
      <c r="CS6" s="19"/>
      <c r="CT6" s="19"/>
      <c r="CU6" s="19"/>
      <c r="CV6" s="20"/>
      <c r="CW6" s="18"/>
      <c r="CX6" s="19"/>
      <c r="CY6" s="19"/>
      <c r="CZ6" s="19"/>
      <c r="DA6" s="20"/>
      <c r="DB6" s="18"/>
      <c r="DC6" s="19"/>
      <c r="DD6" s="19"/>
      <c r="DE6" s="19"/>
      <c r="DF6" s="20"/>
      <c r="DG6" s="18"/>
      <c r="DH6" s="19"/>
      <c r="DI6" s="19"/>
      <c r="DJ6" s="19"/>
      <c r="DK6" s="20"/>
      <c r="DL6" s="18"/>
      <c r="DM6" s="19"/>
      <c r="DN6" s="19"/>
      <c r="DO6" s="19"/>
      <c r="DP6" s="20"/>
      <c r="DQ6" s="18"/>
      <c r="DR6" s="19"/>
      <c r="DS6" s="19"/>
      <c r="DT6" s="19"/>
      <c r="DU6" s="20"/>
      <c r="DV6" s="18"/>
      <c r="DW6" s="19"/>
      <c r="DX6" s="19"/>
      <c r="DY6" s="19"/>
      <c r="DZ6" s="20"/>
      <c r="EA6" s="18"/>
      <c r="EB6" s="19"/>
      <c r="EC6" s="19"/>
      <c r="ED6" s="19"/>
      <c r="EE6" s="52"/>
      <c r="EF6" s="55">
        <f>J6</f>
        <v>51786000</v>
      </c>
    </row>
    <row r="7" spans="1:136" s="66" customFormat="1" ht="49.5" x14ac:dyDescent="0.15">
      <c r="A7" s="56">
        <v>4</v>
      </c>
      <c r="B7" s="56">
        <v>2600815001</v>
      </c>
      <c r="C7" s="57" t="s">
        <v>42</v>
      </c>
      <c r="D7" s="57" t="s">
        <v>38</v>
      </c>
      <c r="E7" s="57" t="s">
        <v>39</v>
      </c>
      <c r="F7" s="58">
        <v>1</v>
      </c>
      <c r="G7" s="59">
        <v>29600000</v>
      </c>
      <c r="H7" s="60">
        <v>4736000</v>
      </c>
      <c r="I7" s="60">
        <v>34336000</v>
      </c>
      <c r="J7" s="61">
        <v>34336000</v>
      </c>
      <c r="K7" s="62" t="s">
        <v>96</v>
      </c>
      <c r="L7" s="63"/>
      <c r="M7" s="63"/>
      <c r="N7" s="63"/>
      <c r="O7" s="64"/>
      <c r="P7" s="62" t="s">
        <v>96</v>
      </c>
      <c r="Q7" s="63"/>
      <c r="R7" s="63"/>
      <c r="S7" s="63"/>
      <c r="T7" s="64"/>
      <c r="U7" s="62" t="s">
        <v>96</v>
      </c>
      <c r="V7" s="63"/>
      <c r="W7" s="63"/>
      <c r="X7" s="63"/>
      <c r="Y7" s="64"/>
      <c r="Z7" s="62" t="s">
        <v>96</v>
      </c>
      <c r="AA7" s="63"/>
      <c r="AB7" s="63"/>
      <c r="AC7" s="63"/>
      <c r="AD7" s="64"/>
      <c r="AE7" s="62" t="s">
        <v>96</v>
      </c>
      <c r="AF7" s="63"/>
      <c r="AG7" s="63"/>
      <c r="AH7" s="63"/>
      <c r="AI7" s="64"/>
      <c r="AJ7" s="62" t="s">
        <v>96</v>
      </c>
      <c r="AK7" s="63"/>
      <c r="AL7" s="63"/>
      <c r="AM7" s="63"/>
      <c r="AN7" s="64"/>
      <c r="AO7" s="62" t="s">
        <v>96</v>
      </c>
      <c r="AP7" s="63"/>
      <c r="AQ7" s="63"/>
      <c r="AR7" s="63"/>
      <c r="AS7" s="64"/>
      <c r="AT7" s="62" t="s">
        <v>96</v>
      </c>
      <c r="AU7" s="63"/>
      <c r="AV7" s="63"/>
      <c r="AW7" s="63"/>
      <c r="AX7" s="64"/>
      <c r="AY7" s="62" t="s">
        <v>96</v>
      </c>
      <c r="AZ7" s="63"/>
      <c r="BA7" s="63"/>
      <c r="BB7" s="63"/>
      <c r="BC7" s="64"/>
      <c r="BD7" s="62" t="s">
        <v>96</v>
      </c>
      <c r="BE7" s="63"/>
      <c r="BF7" s="63"/>
      <c r="BG7" s="63"/>
      <c r="BH7" s="64"/>
      <c r="BI7" s="62" t="s">
        <v>96</v>
      </c>
      <c r="BJ7" s="63"/>
      <c r="BK7" s="63"/>
      <c r="BL7" s="63"/>
      <c r="BM7" s="64"/>
      <c r="BN7" s="62" t="s">
        <v>96</v>
      </c>
      <c r="BO7" s="63"/>
      <c r="BP7" s="63"/>
      <c r="BQ7" s="63"/>
      <c r="BR7" s="64"/>
      <c r="BS7" s="62" t="s">
        <v>96</v>
      </c>
      <c r="BT7" s="63"/>
      <c r="BU7" s="63"/>
      <c r="BV7" s="63"/>
      <c r="BW7" s="64"/>
      <c r="BX7" s="62" t="s">
        <v>96</v>
      </c>
      <c r="BY7" s="63"/>
      <c r="BZ7" s="63"/>
      <c r="CA7" s="63"/>
      <c r="CB7" s="64"/>
      <c r="CC7" s="62" t="s">
        <v>96</v>
      </c>
      <c r="CD7" s="63"/>
      <c r="CE7" s="63"/>
      <c r="CF7" s="63"/>
      <c r="CG7" s="64"/>
      <c r="CH7" s="62" t="s">
        <v>96</v>
      </c>
      <c r="CI7" s="63"/>
      <c r="CJ7" s="63"/>
      <c r="CK7" s="63"/>
      <c r="CL7" s="64"/>
      <c r="CM7" s="62" t="s">
        <v>96</v>
      </c>
      <c r="CN7" s="63"/>
      <c r="CO7" s="63"/>
      <c r="CP7" s="63"/>
      <c r="CQ7" s="64"/>
      <c r="CR7" s="62" t="s">
        <v>96</v>
      </c>
      <c r="CS7" s="63"/>
      <c r="CT7" s="63"/>
      <c r="CU7" s="63"/>
      <c r="CV7" s="64"/>
      <c r="CW7" s="62" t="s">
        <v>96</v>
      </c>
      <c r="CX7" s="63"/>
      <c r="CY7" s="63"/>
      <c r="CZ7" s="63"/>
      <c r="DA7" s="64"/>
      <c r="DB7" s="62" t="s">
        <v>96</v>
      </c>
      <c r="DC7" s="63"/>
      <c r="DD7" s="63"/>
      <c r="DE7" s="63"/>
      <c r="DF7" s="64"/>
      <c r="DG7" s="62" t="s">
        <v>96</v>
      </c>
      <c r="DH7" s="63"/>
      <c r="DI7" s="63"/>
      <c r="DJ7" s="63"/>
      <c r="DK7" s="64"/>
      <c r="DL7" s="62" t="s">
        <v>96</v>
      </c>
      <c r="DM7" s="63"/>
      <c r="DN7" s="63"/>
      <c r="DO7" s="63"/>
      <c r="DP7" s="64"/>
      <c r="DQ7" s="62" t="s">
        <v>96</v>
      </c>
      <c r="DR7" s="63"/>
      <c r="DS7" s="63"/>
      <c r="DT7" s="63"/>
      <c r="DU7" s="64"/>
      <c r="DV7" s="62" t="s">
        <v>96</v>
      </c>
      <c r="DW7" s="63"/>
      <c r="DX7" s="63"/>
      <c r="DY7" s="63"/>
      <c r="DZ7" s="64"/>
      <c r="EA7" s="62" t="s">
        <v>96</v>
      </c>
      <c r="EB7" s="63"/>
      <c r="EC7" s="63"/>
      <c r="ED7" s="63"/>
      <c r="EE7" s="64"/>
      <c r="EF7" s="65">
        <f>J7</f>
        <v>34336000</v>
      </c>
    </row>
    <row r="8" spans="1:136" s="66" customFormat="1" ht="24.75" x14ac:dyDescent="0.15">
      <c r="A8" s="56">
        <v>5</v>
      </c>
      <c r="B8" s="56">
        <v>2600706001</v>
      </c>
      <c r="C8" s="57" t="s">
        <v>43</v>
      </c>
      <c r="D8" s="57" t="s">
        <v>38</v>
      </c>
      <c r="E8" s="57" t="s">
        <v>39</v>
      </c>
      <c r="F8" s="58">
        <v>1</v>
      </c>
      <c r="G8" s="59">
        <v>86640000</v>
      </c>
      <c r="H8" s="60">
        <v>13862400</v>
      </c>
      <c r="I8" s="60">
        <v>100502400</v>
      </c>
      <c r="J8" s="61">
        <v>100502400</v>
      </c>
      <c r="K8" s="62" t="s">
        <v>96</v>
      </c>
      <c r="L8" s="63"/>
      <c r="M8" s="63"/>
      <c r="N8" s="63"/>
      <c r="O8" s="64"/>
      <c r="P8" s="62" t="s">
        <v>96</v>
      </c>
      <c r="Q8" s="63"/>
      <c r="R8" s="63"/>
      <c r="S8" s="63"/>
      <c r="T8" s="64"/>
      <c r="U8" s="62" t="s">
        <v>96</v>
      </c>
      <c r="V8" s="63"/>
      <c r="W8" s="63"/>
      <c r="X8" s="63"/>
      <c r="Y8" s="64"/>
      <c r="Z8" s="62" t="s">
        <v>96</v>
      </c>
      <c r="AA8" s="63"/>
      <c r="AB8" s="63"/>
      <c r="AC8" s="63"/>
      <c r="AD8" s="64"/>
      <c r="AE8" s="62" t="s">
        <v>96</v>
      </c>
      <c r="AF8" s="63"/>
      <c r="AG8" s="63"/>
      <c r="AH8" s="63"/>
      <c r="AI8" s="64"/>
      <c r="AJ8" s="62" t="s">
        <v>96</v>
      </c>
      <c r="AK8" s="63"/>
      <c r="AL8" s="63"/>
      <c r="AM8" s="63"/>
      <c r="AN8" s="64"/>
      <c r="AO8" s="62" t="s">
        <v>96</v>
      </c>
      <c r="AP8" s="63"/>
      <c r="AQ8" s="63"/>
      <c r="AR8" s="63"/>
      <c r="AS8" s="64"/>
      <c r="AT8" s="62" t="s">
        <v>96</v>
      </c>
      <c r="AU8" s="63"/>
      <c r="AV8" s="63"/>
      <c r="AW8" s="63"/>
      <c r="AX8" s="64"/>
      <c r="AY8" s="62" t="s">
        <v>96</v>
      </c>
      <c r="AZ8" s="63"/>
      <c r="BA8" s="63"/>
      <c r="BB8" s="63"/>
      <c r="BC8" s="64"/>
      <c r="BD8" s="62" t="s">
        <v>96</v>
      </c>
      <c r="BE8" s="63"/>
      <c r="BF8" s="63"/>
      <c r="BG8" s="63"/>
      <c r="BH8" s="64"/>
      <c r="BI8" s="62" t="s">
        <v>96</v>
      </c>
      <c r="BJ8" s="63"/>
      <c r="BK8" s="63"/>
      <c r="BL8" s="63"/>
      <c r="BM8" s="64"/>
      <c r="BN8" s="62" t="s">
        <v>96</v>
      </c>
      <c r="BO8" s="63"/>
      <c r="BP8" s="63"/>
      <c r="BQ8" s="63"/>
      <c r="BR8" s="64"/>
      <c r="BS8" s="62" t="s">
        <v>96</v>
      </c>
      <c r="BT8" s="63"/>
      <c r="BU8" s="63"/>
      <c r="BV8" s="63"/>
      <c r="BW8" s="64"/>
      <c r="BX8" s="62" t="s">
        <v>96</v>
      </c>
      <c r="BY8" s="63"/>
      <c r="BZ8" s="63"/>
      <c r="CA8" s="63"/>
      <c r="CB8" s="64"/>
      <c r="CC8" s="62" t="s">
        <v>96</v>
      </c>
      <c r="CD8" s="63"/>
      <c r="CE8" s="63"/>
      <c r="CF8" s="63"/>
      <c r="CG8" s="64"/>
      <c r="CH8" s="62" t="s">
        <v>96</v>
      </c>
      <c r="CI8" s="63"/>
      <c r="CJ8" s="63"/>
      <c r="CK8" s="63"/>
      <c r="CL8" s="64"/>
      <c r="CM8" s="62" t="s">
        <v>96</v>
      </c>
      <c r="CN8" s="63"/>
      <c r="CO8" s="63"/>
      <c r="CP8" s="63"/>
      <c r="CQ8" s="64"/>
      <c r="CR8" s="62" t="s">
        <v>96</v>
      </c>
      <c r="CS8" s="63"/>
      <c r="CT8" s="63"/>
      <c r="CU8" s="63"/>
      <c r="CV8" s="64"/>
      <c r="CW8" s="62" t="s">
        <v>96</v>
      </c>
      <c r="CX8" s="63"/>
      <c r="CY8" s="63"/>
      <c r="CZ8" s="63"/>
      <c r="DA8" s="64"/>
      <c r="DB8" s="62" t="s">
        <v>96</v>
      </c>
      <c r="DC8" s="63"/>
      <c r="DD8" s="63"/>
      <c r="DE8" s="63"/>
      <c r="DF8" s="64"/>
      <c r="DG8" s="62" t="s">
        <v>96</v>
      </c>
      <c r="DH8" s="63"/>
      <c r="DI8" s="63"/>
      <c r="DJ8" s="63"/>
      <c r="DK8" s="64"/>
      <c r="DL8" s="62" t="s">
        <v>96</v>
      </c>
      <c r="DM8" s="63"/>
      <c r="DN8" s="63"/>
      <c r="DO8" s="63"/>
      <c r="DP8" s="64"/>
      <c r="DQ8" s="62" t="s">
        <v>96</v>
      </c>
      <c r="DR8" s="63"/>
      <c r="DS8" s="63"/>
      <c r="DT8" s="63"/>
      <c r="DU8" s="64"/>
      <c r="DV8" s="62" t="s">
        <v>96</v>
      </c>
      <c r="DW8" s="63"/>
      <c r="DX8" s="63"/>
      <c r="DY8" s="63"/>
      <c r="DZ8" s="64"/>
      <c r="EA8" s="62" t="s">
        <v>96</v>
      </c>
      <c r="EB8" s="63"/>
      <c r="EC8" s="63"/>
      <c r="ED8" s="63"/>
      <c r="EE8" s="64"/>
      <c r="EF8" s="65">
        <f>J8</f>
        <v>100502400</v>
      </c>
    </row>
    <row r="9" spans="1:136" ht="24.75" x14ac:dyDescent="0.15">
      <c r="A9" s="8">
        <v>6</v>
      </c>
      <c r="B9" s="8">
        <v>2600553011</v>
      </c>
      <c r="C9" s="16" t="s">
        <v>44</v>
      </c>
      <c r="D9" s="16" t="s">
        <v>38</v>
      </c>
      <c r="E9" s="16" t="s">
        <v>39</v>
      </c>
      <c r="F9" s="11">
        <v>1</v>
      </c>
      <c r="G9" s="47">
        <v>35000000</v>
      </c>
      <c r="H9" s="17">
        <v>5600000</v>
      </c>
      <c r="I9" s="17">
        <v>40600000</v>
      </c>
      <c r="J9" s="21">
        <v>40600000</v>
      </c>
      <c r="K9" s="18"/>
      <c r="L9" s="19"/>
      <c r="M9" s="19"/>
      <c r="N9" s="19"/>
      <c r="O9" s="20"/>
      <c r="P9" s="18"/>
      <c r="Q9" s="19"/>
      <c r="R9" s="19"/>
      <c r="S9" s="19"/>
      <c r="T9" s="20"/>
      <c r="U9" s="18"/>
      <c r="V9" s="19"/>
      <c r="W9" s="19"/>
      <c r="X9" s="19"/>
      <c r="Y9" s="20"/>
      <c r="Z9" s="18"/>
      <c r="AA9" s="19"/>
      <c r="AB9" s="19"/>
      <c r="AC9" s="19"/>
      <c r="AD9" s="20"/>
      <c r="AE9" s="18"/>
      <c r="AF9" s="19"/>
      <c r="AG9" s="19"/>
      <c r="AH9" s="19"/>
      <c r="AI9" s="20"/>
      <c r="AJ9" s="18"/>
      <c r="AK9" s="19"/>
      <c r="AL9" s="19"/>
      <c r="AM9" s="19"/>
      <c r="AN9" s="20"/>
      <c r="AO9" s="18"/>
      <c r="AP9" s="19"/>
      <c r="AQ9" s="19"/>
      <c r="AR9" s="19"/>
      <c r="AS9" s="20"/>
      <c r="AT9" s="18"/>
      <c r="AU9" s="19"/>
      <c r="AV9" s="19"/>
      <c r="AW9" s="19"/>
      <c r="AX9" s="20"/>
      <c r="AY9" s="18"/>
      <c r="AZ9" s="19"/>
      <c r="BA9" s="19"/>
      <c r="BB9" s="19"/>
      <c r="BC9" s="20"/>
      <c r="BD9" s="18"/>
      <c r="BE9" s="19"/>
      <c r="BF9" s="19"/>
      <c r="BG9" s="19"/>
      <c r="BH9" s="20"/>
      <c r="BI9" s="18"/>
      <c r="BJ9" s="19"/>
      <c r="BK9" s="19"/>
      <c r="BL9" s="19"/>
      <c r="BM9" s="20"/>
      <c r="BN9" s="18"/>
      <c r="BO9" s="19"/>
      <c r="BP9" s="19"/>
      <c r="BQ9" s="19"/>
      <c r="BR9" s="20"/>
      <c r="BS9" s="18"/>
      <c r="BT9" s="19"/>
      <c r="BU9" s="19"/>
      <c r="BV9" s="19"/>
      <c r="BW9" s="20"/>
      <c r="BX9" s="18"/>
      <c r="BY9" s="19"/>
      <c r="BZ9" s="19"/>
      <c r="CA9" s="19"/>
      <c r="CB9" s="20"/>
      <c r="CC9" s="18">
        <v>35000000</v>
      </c>
      <c r="CD9" s="19">
        <f>+CC9*0.16</f>
        <v>5600000</v>
      </c>
      <c r="CE9" s="19">
        <f>+CC9+CD9</f>
        <v>40600000</v>
      </c>
      <c r="CF9" s="19">
        <f>+CE9*F9</f>
        <v>40600000</v>
      </c>
      <c r="CG9" s="20" t="str">
        <f>IF(CF9&lt;=J9,"Cumple","No Cumple")</f>
        <v>Cumple</v>
      </c>
      <c r="CH9" s="18"/>
      <c r="CI9" s="19"/>
      <c r="CJ9" s="19"/>
      <c r="CK9" s="19"/>
      <c r="CL9" s="20"/>
      <c r="CM9" s="18"/>
      <c r="CN9" s="19"/>
      <c r="CO9" s="19"/>
      <c r="CP9" s="19"/>
      <c r="CQ9" s="20"/>
      <c r="CR9" s="18"/>
      <c r="CS9" s="19"/>
      <c r="CT9" s="19"/>
      <c r="CU9" s="19"/>
      <c r="CV9" s="20"/>
      <c r="CW9" s="18"/>
      <c r="CX9" s="19"/>
      <c r="CY9" s="19"/>
      <c r="CZ9" s="19"/>
      <c r="DA9" s="20"/>
      <c r="DB9" s="18"/>
      <c r="DC9" s="19"/>
      <c r="DD9" s="19"/>
      <c r="DE9" s="19"/>
      <c r="DF9" s="20"/>
      <c r="DG9" s="18"/>
      <c r="DH9" s="19"/>
      <c r="DI9" s="19"/>
      <c r="DJ9" s="19"/>
      <c r="DK9" s="20"/>
      <c r="DL9" s="18"/>
      <c r="DM9" s="19"/>
      <c r="DN9" s="19"/>
      <c r="DO9" s="19"/>
      <c r="DP9" s="20"/>
      <c r="DQ9" s="18"/>
      <c r="DR9" s="19"/>
      <c r="DS9" s="19"/>
      <c r="DT9" s="19"/>
      <c r="DU9" s="20"/>
      <c r="DV9" s="18"/>
      <c r="DW9" s="19"/>
      <c r="DX9" s="19"/>
      <c r="DY9" s="19"/>
      <c r="DZ9" s="20"/>
      <c r="EA9" s="18"/>
      <c r="EB9" s="19"/>
      <c r="EC9" s="19"/>
      <c r="ED9" s="19"/>
      <c r="EE9" s="52"/>
      <c r="EF9" s="55">
        <f>J9</f>
        <v>40600000</v>
      </c>
    </row>
    <row r="10" spans="1:136" ht="24.75" x14ac:dyDescent="0.15">
      <c r="A10" s="8">
        <v>7</v>
      </c>
      <c r="B10" s="8">
        <v>2600751008</v>
      </c>
      <c r="C10" s="16" t="s">
        <v>45</v>
      </c>
      <c r="D10" s="16" t="s">
        <v>38</v>
      </c>
      <c r="E10" s="16" t="s">
        <v>39</v>
      </c>
      <c r="F10" s="11">
        <v>3</v>
      </c>
      <c r="G10" s="47">
        <v>17178241</v>
      </c>
      <c r="H10" s="17">
        <v>2748519</v>
      </c>
      <c r="I10" s="17">
        <v>19926760</v>
      </c>
      <c r="J10" s="21">
        <v>59780280</v>
      </c>
      <c r="K10" s="18"/>
      <c r="L10" s="19"/>
      <c r="M10" s="19"/>
      <c r="N10" s="19"/>
      <c r="O10" s="20"/>
      <c r="P10" s="18"/>
      <c r="Q10" s="19"/>
      <c r="R10" s="19"/>
      <c r="S10" s="19"/>
      <c r="T10" s="20"/>
      <c r="U10" s="18">
        <v>14900000</v>
      </c>
      <c r="V10" s="19">
        <f>+U10*0.16</f>
        <v>2384000</v>
      </c>
      <c r="W10" s="19">
        <f>+U10+V10</f>
        <v>17284000</v>
      </c>
      <c r="X10" s="19">
        <f>+W10*F10</f>
        <v>51852000</v>
      </c>
      <c r="Y10" s="20" t="str">
        <f>IF(X10&lt;=J10,"Cumple","No Cumple")</f>
        <v>Cumple</v>
      </c>
      <c r="Z10" s="18"/>
      <c r="AA10" s="19"/>
      <c r="AB10" s="19"/>
      <c r="AC10" s="19"/>
      <c r="AD10" s="20"/>
      <c r="AE10" s="18"/>
      <c r="AF10" s="19"/>
      <c r="AG10" s="19"/>
      <c r="AH10" s="19"/>
      <c r="AI10" s="20"/>
      <c r="AJ10" s="18"/>
      <c r="AK10" s="19"/>
      <c r="AL10" s="19"/>
      <c r="AM10" s="19"/>
      <c r="AN10" s="20"/>
      <c r="AO10" s="18"/>
      <c r="AP10" s="19"/>
      <c r="AQ10" s="19"/>
      <c r="AR10" s="19"/>
      <c r="AS10" s="20"/>
      <c r="AT10" s="18"/>
      <c r="AU10" s="19"/>
      <c r="AV10" s="19"/>
      <c r="AW10" s="19"/>
      <c r="AX10" s="20"/>
      <c r="AY10" s="18"/>
      <c r="AZ10" s="19"/>
      <c r="BA10" s="19"/>
      <c r="BB10" s="19"/>
      <c r="BC10" s="20"/>
      <c r="BD10" s="18"/>
      <c r="BE10" s="19"/>
      <c r="BF10" s="19"/>
      <c r="BG10" s="19"/>
      <c r="BH10" s="20"/>
      <c r="BI10" s="18"/>
      <c r="BJ10" s="19"/>
      <c r="BK10" s="19"/>
      <c r="BL10" s="19"/>
      <c r="BM10" s="20"/>
      <c r="BN10" s="18"/>
      <c r="BO10" s="19"/>
      <c r="BP10" s="19"/>
      <c r="BQ10" s="19"/>
      <c r="BR10" s="20"/>
      <c r="BS10" s="18"/>
      <c r="BT10" s="19"/>
      <c r="BU10" s="19"/>
      <c r="BV10" s="19"/>
      <c r="BW10" s="20"/>
      <c r="BX10" s="18">
        <v>17100000</v>
      </c>
      <c r="BY10" s="19">
        <f>+BX10*0.16</f>
        <v>2736000</v>
      </c>
      <c r="BZ10" s="19">
        <f>+BX10+BY10</f>
        <v>19836000</v>
      </c>
      <c r="CA10" s="19">
        <f>+BZ10*F10</f>
        <v>59508000</v>
      </c>
      <c r="CB10" s="20" t="str">
        <f>IF(CA10&lt;=J10,"Cumple","No Cumple")</f>
        <v>Cumple</v>
      </c>
      <c r="CC10" s="18"/>
      <c r="CD10" s="19"/>
      <c r="CE10" s="19"/>
      <c r="CF10" s="19"/>
      <c r="CG10" s="20"/>
      <c r="CH10" s="18">
        <v>15700136</v>
      </c>
      <c r="CI10" s="19">
        <v>0</v>
      </c>
      <c r="CJ10" s="19">
        <f>+CH10+CI10</f>
        <v>15700136</v>
      </c>
      <c r="CK10" s="19">
        <f>+CJ10*F10</f>
        <v>47100408</v>
      </c>
      <c r="CL10" s="20" t="str">
        <f>IF(CK10&lt;=J10,"Cumple","No Cumple")</f>
        <v>Cumple</v>
      </c>
      <c r="CM10" s="18"/>
      <c r="CN10" s="19"/>
      <c r="CO10" s="19"/>
      <c r="CP10" s="19"/>
      <c r="CQ10" s="20"/>
      <c r="CR10" s="18"/>
      <c r="CS10" s="19"/>
      <c r="CT10" s="19"/>
      <c r="CU10" s="19"/>
      <c r="CV10" s="20"/>
      <c r="CW10" s="18"/>
      <c r="CX10" s="19"/>
      <c r="CY10" s="19"/>
      <c r="CZ10" s="19"/>
      <c r="DA10" s="20"/>
      <c r="DB10" s="18"/>
      <c r="DC10" s="19"/>
      <c r="DD10" s="19"/>
      <c r="DE10" s="19"/>
      <c r="DF10" s="20"/>
      <c r="DG10" s="18"/>
      <c r="DH10" s="19"/>
      <c r="DI10" s="19"/>
      <c r="DJ10" s="19"/>
      <c r="DK10" s="20"/>
      <c r="DL10" s="18"/>
      <c r="DM10" s="19"/>
      <c r="DN10" s="19"/>
      <c r="DO10" s="19"/>
      <c r="DP10" s="20"/>
      <c r="DQ10" s="18"/>
      <c r="DR10" s="19"/>
      <c r="DS10" s="19"/>
      <c r="DT10" s="19"/>
      <c r="DU10" s="20"/>
      <c r="DV10" s="18"/>
      <c r="DW10" s="19"/>
      <c r="DX10" s="19"/>
      <c r="DY10" s="19"/>
      <c r="DZ10" s="20"/>
      <c r="EA10" s="18"/>
      <c r="EB10" s="19"/>
      <c r="EC10" s="19"/>
      <c r="ED10" s="19"/>
      <c r="EE10" s="52"/>
      <c r="EF10" s="55">
        <f>J10</f>
        <v>59780280</v>
      </c>
    </row>
    <row r="11" spans="1:136" ht="41.25" x14ac:dyDescent="0.15">
      <c r="A11" s="8">
        <v>8</v>
      </c>
      <c r="B11" s="8">
        <v>2600770011</v>
      </c>
      <c r="C11" s="16" t="s">
        <v>46</v>
      </c>
      <c r="D11" s="16" t="s">
        <v>38</v>
      </c>
      <c r="E11" s="16" t="s">
        <v>39</v>
      </c>
      <c r="F11" s="11">
        <v>1</v>
      </c>
      <c r="G11" s="47">
        <v>193942475</v>
      </c>
      <c r="H11" s="17">
        <v>31030796</v>
      </c>
      <c r="I11" s="17">
        <v>224973271</v>
      </c>
      <c r="J11" s="21">
        <v>224973271</v>
      </c>
      <c r="K11" s="18"/>
      <c r="L11" s="19"/>
      <c r="M11" s="19"/>
      <c r="N11" s="19"/>
      <c r="O11" s="20"/>
      <c r="P11" s="18"/>
      <c r="Q11" s="19"/>
      <c r="R11" s="19"/>
      <c r="S11" s="19"/>
      <c r="T11" s="20"/>
      <c r="U11" s="18"/>
      <c r="V11" s="19"/>
      <c r="W11" s="19"/>
      <c r="X11" s="19"/>
      <c r="Y11" s="20"/>
      <c r="Z11" s="18"/>
      <c r="AA11" s="19"/>
      <c r="AB11" s="19"/>
      <c r="AC11" s="19"/>
      <c r="AD11" s="20"/>
      <c r="AE11" s="18"/>
      <c r="AF11" s="19"/>
      <c r="AG11" s="19"/>
      <c r="AH11" s="19"/>
      <c r="AI11" s="20"/>
      <c r="AJ11" s="18"/>
      <c r="AK11" s="19"/>
      <c r="AL11" s="19"/>
      <c r="AM11" s="19"/>
      <c r="AN11" s="20"/>
      <c r="AO11" s="18"/>
      <c r="AP11" s="19"/>
      <c r="AQ11" s="19"/>
      <c r="AR11" s="19"/>
      <c r="AS11" s="20"/>
      <c r="AT11" s="18"/>
      <c r="AU11" s="19"/>
      <c r="AV11" s="19"/>
      <c r="AW11" s="19"/>
      <c r="AX11" s="20"/>
      <c r="AY11" s="18">
        <v>186000000</v>
      </c>
      <c r="AZ11" s="19">
        <f>+AY11*0.16</f>
        <v>29760000</v>
      </c>
      <c r="BA11" s="19">
        <f>+AY11+AZ11</f>
        <v>215760000</v>
      </c>
      <c r="BB11" s="19">
        <f>+BA11*F11</f>
        <v>215760000</v>
      </c>
      <c r="BC11" s="20" t="str">
        <f>IF(BB11&lt;=J11,"Cumple","No Cumple")</f>
        <v>Cumple</v>
      </c>
      <c r="BD11" s="18"/>
      <c r="BE11" s="19"/>
      <c r="BF11" s="19"/>
      <c r="BG11" s="19"/>
      <c r="BH11" s="20"/>
      <c r="BI11" s="18"/>
      <c r="BJ11" s="19"/>
      <c r="BK11" s="19"/>
      <c r="BL11" s="19"/>
      <c r="BM11" s="20"/>
      <c r="BN11" s="18"/>
      <c r="BO11" s="19"/>
      <c r="BP11" s="19"/>
      <c r="BQ11" s="19"/>
      <c r="BR11" s="20"/>
      <c r="BS11" s="18"/>
      <c r="BT11" s="19"/>
      <c r="BU11" s="19"/>
      <c r="BV11" s="19"/>
      <c r="BW11" s="20"/>
      <c r="BX11" s="18"/>
      <c r="BY11" s="19"/>
      <c r="BZ11" s="19"/>
      <c r="CA11" s="19"/>
      <c r="CB11" s="20"/>
      <c r="CC11" s="18"/>
      <c r="CD11" s="19"/>
      <c r="CE11" s="19"/>
      <c r="CF11" s="19"/>
      <c r="CG11" s="20"/>
      <c r="CH11" s="18"/>
      <c r="CI11" s="19"/>
      <c r="CJ11" s="19"/>
      <c r="CK11" s="19"/>
      <c r="CL11" s="20"/>
      <c r="CM11" s="18"/>
      <c r="CN11" s="19"/>
      <c r="CO11" s="19"/>
      <c r="CP11" s="19"/>
      <c r="CQ11" s="20"/>
      <c r="CR11" s="18"/>
      <c r="CS11" s="19"/>
      <c r="CT11" s="19"/>
      <c r="CU11" s="19"/>
      <c r="CV11" s="20"/>
      <c r="CW11" s="18"/>
      <c r="CX11" s="19"/>
      <c r="CY11" s="19"/>
      <c r="CZ11" s="19"/>
      <c r="DA11" s="20"/>
      <c r="DB11" s="18"/>
      <c r="DC11" s="19"/>
      <c r="DD11" s="19"/>
      <c r="DE11" s="19"/>
      <c r="DF11" s="20"/>
      <c r="DG11" s="18">
        <v>193942475</v>
      </c>
      <c r="DH11" s="19">
        <f>+DG11*0.16</f>
        <v>31030796</v>
      </c>
      <c r="DI11" s="19">
        <f>+DG11+DH11</f>
        <v>224973271</v>
      </c>
      <c r="DJ11" s="19">
        <f>+DI11*F11</f>
        <v>224973271</v>
      </c>
      <c r="DK11" s="20" t="str">
        <f>IF(DJ11&lt;=J11,"Cumple","No Cumple")</f>
        <v>Cumple</v>
      </c>
      <c r="DL11" s="18"/>
      <c r="DM11" s="19"/>
      <c r="DN11" s="19"/>
      <c r="DO11" s="19"/>
      <c r="DP11" s="20"/>
      <c r="DQ11" s="18"/>
      <c r="DR11" s="19"/>
      <c r="DS11" s="19"/>
      <c r="DT11" s="19"/>
      <c r="DU11" s="20"/>
      <c r="DV11" s="18"/>
      <c r="DW11" s="19"/>
      <c r="DX11" s="19"/>
      <c r="DY11" s="19"/>
      <c r="DZ11" s="20"/>
      <c r="EA11" s="18"/>
      <c r="EB11" s="19"/>
      <c r="EC11" s="19"/>
      <c r="ED11" s="19"/>
      <c r="EE11" s="52"/>
      <c r="EF11" s="55">
        <f>J11</f>
        <v>224973271</v>
      </c>
    </row>
    <row r="12" spans="1:136" s="66" customFormat="1" ht="24.75" x14ac:dyDescent="0.15">
      <c r="A12" s="56">
        <v>9</v>
      </c>
      <c r="B12" s="56">
        <v>2600932008</v>
      </c>
      <c r="C12" s="57" t="s">
        <v>47</v>
      </c>
      <c r="D12" s="57" t="s">
        <v>38</v>
      </c>
      <c r="E12" s="57" t="s">
        <v>39</v>
      </c>
      <c r="F12" s="58">
        <v>1</v>
      </c>
      <c r="G12" s="59">
        <v>69655172</v>
      </c>
      <c r="H12" s="60">
        <v>11144828</v>
      </c>
      <c r="I12" s="60">
        <v>80800000</v>
      </c>
      <c r="J12" s="61">
        <v>80800000</v>
      </c>
      <c r="K12" s="62" t="s">
        <v>96</v>
      </c>
      <c r="L12" s="63"/>
      <c r="M12" s="63"/>
      <c r="N12" s="63"/>
      <c r="O12" s="64"/>
      <c r="P12" s="62" t="s">
        <v>96</v>
      </c>
      <c r="Q12" s="63"/>
      <c r="R12" s="63"/>
      <c r="S12" s="63"/>
      <c r="T12" s="64"/>
      <c r="U12" s="62" t="s">
        <v>96</v>
      </c>
      <c r="V12" s="63"/>
      <c r="W12" s="63"/>
      <c r="X12" s="63"/>
      <c r="Y12" s="64"/>
      <c r="Z12" s="62" t="s">
        <v>96</v>
      </c>
      <c r="AA12" s="63"/>
      <c r="AB12" s="63"/>
      <c r="AC12" s="63"/>
      <c r="AD12" s="64"/>
      <c r="AE12" s="62" t="s">
        <v>96</v>
      </c>
      <c r="AF12" s="63"/>
      <c r="AG12" s="63"/>
      <c r="AH12" s="63"/>
      <c r="AI12" s="64"/>
      <c r="AJ12" s="62" t="s">
        <v>96</v>
      </c>
      <c r="AK12" s="63"/>
      <c r="AL12" s="63"/>
      <c r="AM12" s="63"/>
      <c r="AN12" s="64"/>
      <c r="AO12" s="62" t="s">
        <v>96</v>
      </c>
      <c r="AP12" s="63"/>
      <c r="AQ12" s="63"/>
      <c r="AR12" s="63"/>
      <c r="AS12" s="64"/>
      <c r="AT12" s="62" t="s">
        <v>96</v>
      </c>
      <c r="AU12" s="63"/>
      <c r="AV12" s="63"/>
      <c r="AW12" s="63"/>
      <c r="AX12" s="64"/>
      <c r="AY12" s="62" t="s">
        <v>96</v>
      </c>
      <c r="AZ12" s="63"/>
      <c r="BA12" s="63"/>
      <c r="BB12" s="63"/>
      <c r="BC12" s="64"/>
      <c r="BD12" s="62" t="s">
        <v>96</v>
      </c>
      <c r="BE12" s="63"/>
      <c r="BF12" s="63"/>
      <c r="BG12" s="63"/>
      <c r="BH12" s="64"/>
      <c r="BI12" s="62" t="s">
        <v>96</v>
      </c>
      <c r="BJ12" s="63"/>
      <c r="BK12" s="63"/>
      <c r="BL12" s="63"/>
      <c r="BM12" s="64"/>
      <c r="BN12" s="62" t="s">
        <v>96</v>
      </c>
      <c r="BO12" s="63"/>
      <c r="BP12" s="63"/>
      <c r="BQ12" s="63"/>
      <c r="BR12" s="64"/>
      <c r="BS12" s="62" t="s">
        <v>96</v>
      </c>
      <c r="BT12" s="63"/>
      <c r="BU12" s="63"/>
      <c r="BV12" s="63"/>
      <c r="BW12" s="64"/>
      <c r="BX12" s="62" t="s">
        <v>96</v>
      </c>
      <c r="BY12" s="63"/>
      <c r="BZ12" s="63"/>
      <c r="CA12" s="63"/>
      <c r="CB12" s="64"/>
      <c r="CC12" s="62" t="s">
        <v>96</v>
      </c>
      <c r="CD12" s="63"/>
      <c r="CE12" s="63"/>
      <c r="CF12" s="63"/>
      <c r="CG12" s="64"/>
      <c r="CH12" s="62" t="s">
        <v>96</v>
      </c>
      <c r="CI12" s="63"/>
      <c r="CJ12" s="63"/>
      <c r="CK12" s="63"/>
      <c r="CL12" s="64"/>
      <c r="CM12" s="62" t="s">
        <v>96</v>
      </c>
      <c r="CN12" s="63"/>
      <c r="CO12" s="63"/>
      <c r="CP12" s="63"/>
      <c r="CQ12" s="64"/>
      <c r="CR12" s="62" t="s">
        <v>96</v>
      </c>
      <c r="CS12" s="63"/>
      <c r="CT12" s="63"/>
      <c r="CU12" s="63"/>
      <c r="CV12" s="64"/>
      <c r="CW12" s="62" t="s">
        <v>96</v>
      </c>
      <c r="CX12" s="63"/>
      <c r="CY12" s="63"/>
      <c r="CZ12" s="63"/>
      <c r="DA12" s="64"/>
      <c r="DB12" s="62" t="s">
        <v>96</v>
      </c>
      <c r="DC12" s="63"/>
      <c r="DD12" s="63"/>
      <c r="DE12" s="63"/>
      <c r="DF12" s="64"/>
      <c r="DG12" s="62" t="s">
        <v>96</v>
      </c>
      <c r="DH12" s="63"/>
      <c r="DI12" s="63"/>
      <c r="DJ12" s="63"/>
      <c r="DK12" s="64"/>
      <c r="DL12" s="62" t="s">
        <v>96</v>
      </c>
      <c r="DM12" s="63"/>
      <c r="DN12" s="63"/>
      <c r="DO12" s="63"/>
      <c r="DP12" s="64"/>
      <c r="DQ12" s="62" t="s">
        <v>96</v>
      </c>
      <c r="DR12" s="63"/>
      <c r="DS12" s="63"/>
      <c r="DT12" s="63"/>
      <c r="DU12" s="64"/>
      <c r="DV12" s="62" t="s">
        <v>96</v>
      </c>
      <c r="DW12" s="63"/>
      <c r="DX12" s="63"/>
      <c r="DY12" s="63"/>
      <c r="DZ12" s="64"/>
      <c r="EA12" s="62" t="s">
        <v>96</v>
      </c>
      <c r="EB12" s="63"/>
      <c r="EC12" s="63"/>
      <c r="ED12" s="63"/>
      <c r="EE12" s="64"/>
      <c r="EF12" s="65">
        <f>J12</f>
        <v>80800000</v>
      </c>
    </row>
    <row r="13" spans="1:136" ht="57.75" x14ac:dyDescent="0.15">
      <c r="A13" s="23">
        <v>10</v>
      </c>
      <c r="B13" s="8">
        <v>2600912002</v>
      </c>
      <c r="C13" s="16" t="s">
        <v>48</v>
      </c>
      <c r="D13" s="16" t="s">
        <v>38</v>
      </c>
      <c r="E13" s="16" t="s">
        <v>39</v>
      </c>
      <c r="F13" s="11">
        <v>1</v>
      </c>
      <c r="G13" s="47">
        <v>2525996</v>
      </c>
      <c r="H13" s="17">
        <v>404159</v>
      </c>
      <c r="I13" s="17">
        <v>2930155</v>
      </c>
      <c r="J13" s="21">
        <v>2930155</v>
      </c>
      <c r="K13" s="18"/>
      <c r="L13" s="19"/>
      <c r="M13" s="19"/>
      <c r="N13" s="19"/>
      <c r="O13" s="20"/>
      <c r="P13" s="18"/>
      <c r="Q13" s="19"/>
      <c r="R13" s="19"/>
      <c r="S13" s="19"/>
      <c r="T13" s="20"/>
      <c r="U13" s="18"/>
      <c r="V13" s="19"/>
      <c r="W13" s="19"/>
      <c r="X13" s="19"/>
      <c r="Y13" s="20"/>
      <c r="Z13" s="18"/>
      <c r="AA13" s="19"/>
      <c r="AB13" s="19"/>
      <c r="AC13" s="19"/>
      <c r="AD13" s="20"/>
      <c r="AE13" s="18"/>
      <c r="AF13" s="19"/>
      <c r="AG13" s="19"/>
      <c r="AH13" s="19"/>
      <c r="AI13" s="20"/>
      <c r="AJ13" s="18"/>
      <c r="AK13" s="19"/>
      <c r="AL13" s="19"/>
      <c r="AM13" s="19"/>
      <c r="AN13" s="20"/>
      <c r="AO13" s="18"/>
      <c r="AP13" s="19"/>
      <c r="AQ13" s="19"/>
      <c r="AR13" s="19"/>
      <c r="AS13" s="20"/>
      <c r="AT13" s="18"/>
      <c r="AU13" s="19"/>
      <c r="AV13" s="19"/>
      <c r="AW13" s="19"/>
      <c r="AX13" s="20"/>
      <c r="AY13" s="18"/>
      <c r="AZ13" s="19"/>
      <c r="BA13" s="19"/>
      <c r="BB13" s="19"/>
      <c r="BC13" s="20"/>
      <c r="BD13" s="18">
        <v>2525250</v>
      </c>
      <c r="BE13" s="19">
        <f>+BD13*0.16</f>
        <v>404040</v>
      </c>
      <c r="BF13" s="19">
        <f>+BD13+BE13</f>
        <v>2929290</v>
      </c>
      <c r="BG13" s="19">
        <f>+BF13*F13</f>
        <v>2929290</v>
      </c>
      <c r="BH13" s="20" t="str">
        <f>IF(BG13&lt;=J13,"Cumple","No Cumple")</f>
        <v>Cumple</v>
      </c>
      <c r="BI13" s="18"/>
      <c r="BJ13" s="19"/>
      <c r="BK13" s="19"/>
      <c r="BL13" s="19"/>
      <c r="BM13" s="20"/>
      <c r="BN13" s="18"/>
      <c r="BO13" s="19"/>
      <c r="BP13" s="19"/>
      <c r="BQ13" s="19"/>
      <c r="BR13" s="20"/>
      <c r="BS13" s="18"/>
      <c r="BT13" s="19"/>
      <c r="BU13" s="19"/>
      <c r="BV13" s="19"/>
      <c r="BW13" s="20"/>
      <c r="BX13" s="18"/>
      <c r="BY13" s="19"/>
      <c r="BZ13" s="19"/>
      <c r="CA13" s="19"/>
      <c r="CB13" s="20"/>
      <c r="CC13" s="18"/>
      <c r="CD13" s="19"/>
      <c r="CE13" s="19"/>
      <c r="CF13" s="19"/>
      <c r="CG13" s="20"/>
      <c r="CH13" s="18"/>
      <c r="CI13" s="19"/>
      <c r="CJ13" s="19"/>
      <c r="CK13" s="19"/>
      <c r="CL13" s="20"/>
      <c r="CM13" s="18"/>
      <c r="CN13" s="19"/>
      <c r="CO13" s="19"/>
      <c r="CP13" s="19"/>
      <c r="CQ13" s="20"/>
      <c r="CR13" s="18"/>
      <c r="CS13" s="19"/>
      <c r="CT13" s="19"/>
      <c r="CU13" s="19"/>
      <c r="CV13" s="20"/>
      <c r="CW13" s="18"/>
      <c r="CX13" s="19"/>
      <c r="CY13" s="19"/>
      <c r="CZ13" s="19"/>
      <c r="DA13" s="20"/>
      <c r="DB13" s="18"/>
      <c r="DC13" s="19"/>
      <c r="DD13" s="19"/>
      <c r="DE13" s="19"/>
      <c r="DF13" s="20"/>
      <c r="DG13" s="18"/>
      <c r="DH13" s="19"/>
      <c r="DI13" s="19"/>
      <c r="DJ13" s="19"/>
      <c r="DK13" s="20"/>
      <c r="DL13" s="18"/>
      <c r="DM13" s="19"/>
      <c r="DN13" s="19"/>
      <c r="DO13" s="19"/>
      <c r="DP13" s="20"/>
      <c r="DQ13" s="18"/>
      <c r="DR13" s="19"/>
      <c r="DS13" s="19"/>
      <c r="DT13" s="19"/>
      <c r="DU13" s="20"/>
      <c r="DV13" s="18"/>
      <c r="DW13" s="19"/>
      <c r="DX13" s="19"/>
      <c r="DY13" s="19"/>
      <c r="DZ13" s="20"/>
      <c r="EA13" s="18">
        <v>2525900</v>
      </c>
      <c r="EB13" s="19">
        <f>+EA13*0.16</f>
        <v>404144</v>
      </c>
      <c r="EC13" s="19">
        <f>+EA13+EB13</f>
        <v>2930044</v>
      </c>
      <c r="ED13" s="19">
        <f>+EC13*F13</f>
        <v>2930044</v>
      </c>
      <c r="EE13" s="52" t="str">
        <f>IF(ED13&lt;=J13,"Cumple","No Cumple")</f>
        <v>Cumple</v>
      </c>
      <c r="EF13" s="55">
        <f>J13</f>
        <v>2930155</v>
      </c>
    </row>
    <row r="14" spans="1:136" ht="49.5" x14ac:dyDescent="0.15">
      <c r="A14" s="24"/>
      <c r="B14" s="8">
        <v>2600912002</v>
      </c>
      <c r="C14" s="16" t="s">
        <v>49</v>
      </c>
      <c r="D14" s="16" t="s">
        <v>38</v>
      </c>
      <c r="E14" s="16" t="s">
        <v>39</v>
      </c>
      <c r="F14" s="11">
        <v>1</v>
      </c>
      <c r="G14" s="47">
        <v>2788560</v>
      </c>
      <c r="H14" s="17">
        <v>446170</v>
      </c>
      <c r="I14" s="17">
        <v>3234730</v>
      </c>
      <c r="J14" s="21">
        <v>3234730</v>
      </c>
      <c r="K14" s="18"/>
      <c r="L14" s="19"/>
      <c r="M14" s="19"/>
      <c r="N14" s="19"/>
      <c r="O14" s="20"/>
      <c r="P14" s="18"/>
      <c r="Q14" s="19"/>
      <c r="R14" s="19"/>
      <c r="S14" s="19"/>
      <c r="T14" s="20"/>
      <c r="U14" s="18"/>
      <c r="V14" s="19"/>
      <c r="W14" s="19"/>
      <c r="X14" s="19"/>
      <c r="Y14" s="20"/>
      <c r="Z14" s="18"/>
      <c r="AA14" s="19"/>
      <c r="AB14" s="19"/>
      <c r="AC14" s="19"/>
      <c r="AD14" s="20"/>
      <c r="AE14" s="18"/>
      <c r="AF14" s="19"/>
      <c r="AG14" s="19"/>
      <c r="AH14" s="19"/>
      <c r="AI14" s="20"/>
      <c r="AJ14" s="18"/>
      <c r="AK14" s="19"/>
      <c r="AL14" s="19"/>
      <c r="AM14" s="19"/>
      <c r="AN14" s="20"/>
      <c r="AO14" s="18"/>
      <c r="AP14" s="19"/>
      <c r="AQ14" s="19"/>
      <c r="AR14" s="19"/>
      <c r="AS14" s="20"/>
      <c r="AT14" s="18"/>
      <c r="AU14" s="19"/>
      <c r="AV14" s="19"/>
      <c r="AW14" s="19"/>
      <c r="AX14" s="20"/>
      <c r="AY14" s="18"/>
      <c r="AZ14" s="19"/>
      <c r="BA14" s="19"/>
      <c r="BB14" s="19"/>
      <c r="BC14" s="20"/>
      <c r="BD14" s="18">
        <v>2525251</v>
      </c>
      <c r="BE14" s="19">
        <f t="shared" ref="BE14:BE15" si="2">+BD14*0.16</f>
        <v>404040.16000000003</v>
      </c>
      <c r="BF14" s="19">
        <f t="shared" ref="BF14:BF15" si="3">+BD14+BE14</f>
        <v>2929291.16</v>
      </c>
      <c r="BG14" s="19">
        <f>+BF14*F14</f>
        <v>2929291.16</v>
      </c>
      <c r="BH14" s="20" t="str">
        <f>IF(BG14&lt;=J14,"Cumple","No Cumple")</f>
        <v>Cumple</v>
      </c>
      <c r="BI14" s="18"/>
      <c r="BJ14" s="19"/>
      <c r="BK14" s="19"/>
      <c r="BL14" s="19"/>
      <c r="BM14" s="20"/>
      <c r="BN14" s="18"/>
      <c r="BO14" s="19"/>
      <c r="BP14" s="19"/>
      <c r="BQ14" s="19"/>
      <c r="BR14" s="20"/>
      <c r="BS14" s="18"/>
      <c r="BT14" s="19"/>
      <c r="BU14" s="19"/>
      <c r="BV14" s="19"/>
      <c r="BW14" s="20"/>
      <c r="BX14" s="18"/>
      <c r="BY14" s="19"/>
      <c r="BZ14" s="19"/>
      <c r="CA14" s="19"/>
      <c r="CB14" s="20"/>
      <c r="CC14" s="18"/>
      <c r="CD14" s="19"/>
      <c r="CE14" s="19"/>
      <c r="CF14" s="19"/>
      <c r="CG14" s="20"/>
      <c r="CH14" s="18"/>
      <c r="CI14" s="19"/>
      <c r="CJ14" s="19"/>
      <c r="CK14" s="19"/>
      <c r="CL14" s="20"/>
      <c r="CM14" s="18"/>
      <c r="CN14" s="19"/>
      <c r="CO14" s="19"/>
      <c r="CP14" s="19"/>
      <c r="CQ14" s="20"/>
      <c r="CR14" s="18"/>
      <c r="CS14" s="19"/>
      <c r="CT14" s="19"/>
      <c r="CU14" s="19"/>
      <c r="CV14" s="20"/>
      <c r="CW14" s="18"/>
      <c r="CX14" s="19"/>
      <c r="CY14" s="19"/>
      <c r="CZ14" s="19"/>
      <c r="DA14" s="20"/>
      <c r="DB14" s="18"/>
      <c r="DC14" s="19"/>
      <c r="DD14" s="19"/>
      <c r="DE14" s="19"/>
      <c r="DF14" s="20"/>
      <c r="DG14" s="18"/>
      <c r="DH14" s="19"/>
      <c r="DI14" s="19"/>
      <c r="DJ14" s="19"/>
      <c r="DK14" s="20"/>
      <c r="DL14" s="18"/>
      <c r="DM14" s="19"/>
      <c r="DN14" s="19"/>
      <c r="DO14" s="19"/>
      <c r="DP14" s="20"/>
      <c r="DQ14" s="18"/>
      <c r="DR14" s="19"/>
      <c r="DS14" s="19"/>
      <c r="DT14" s="19"/>
      <c r="DU14" s="20"/>
      <c r="DV14" s="18"/>
      <c r="DW14" s="19"/>
      <c r="DX14" s="19"/>
      <c r="DY14" s="19"/>
      <c r="DZ14" s="20"/>
      <c r="EA14" s="18">
        <v>1800000</v>
      </c>
      <c r="EB14" s="19">
        <f t="shared" ref="EB14:EB15" si="4">+EA14*0.16</f>
        <v>288000</v>
      </c>
      <c r="EC14" s="19">
        <f t="shared" ref="EC14:EC15" si="5">+EA14+EB14</f>
        <v>2088000</v>
      </c>
      <c r="ED14" s="19">
        <f>+EC14*F14</f>
        <v>2088000</v>
      </c>
      <c r="EE14" s="52" t="str">
        <f>IF(ED14&lt;=J14,"Cumple","No Cumple")</f>
        <v>Cumple</v>
      </c>
      <c r="EF14" s="55">
        <f>J14</f>
        <v>3234730</v>
      </c>
    </row>
    <row r="15" spans="1:136" ht="49.5" x14ac:dyDescent="0.15">
      <c r="A15" s="24"/>
      <c r="B15" s="8">
        <v>2600912002</v>
      </c>
      <c r="C15" s="16" t="s">
        <v>50</v>
      </c>
      <c r="D15" s="16" t="s">
        <v>38</v>
      </c>
      <c r="E15" s="16" t="s">
        <v>39</v>
      </c>
      <c r="F15" s="11">
        <v>1</v>
      </c>
      <c r="G15" s="47">
        <v>2978386</v>
      </c>
      <c r="H15" s="17">
        <v>476542</v>
      </c>
      <c r="I15" s="17">
        <v>3454928</v>
      </c>
      <c r="J15" s="21">
        <v>3454928</v>
      </c>
      <c r="K15" s="18"/>
      <c r="L15" s="19"/>
      <c r="M15" s="19"/>
      <c r="N15" s="19"/>
      <c r="O15" s="20"/>
      <c r="P15" s="18"/>
      <c r="Q15" s="19"/>
      <c r="R15" s="19"/>
      <c r="S15" s="19"/>
      <c r="T15" s="20"/>
      <c r="U15" s="18"/>
      <c r="V15" s="19"/>
      <c r="W15" s="19"/>
      <c r="X15" s="19"/>
      <c r="Y15" s="20"/>
      <c r="Z15" s="18"/>
      <c r="AA15" s="19"/>
      <c r="AB15" s="19"/>
      <c r="AC15" s="19"/>
      <c r="AD15" s="20"/>
      <c r="AE15" s="18"/>
      <c r="AF15" s="19"/>
      <c r="AG15" s="19"/>
      <c r="AH15" s="19"/>
      <c r="AI15" s="20"/>
      <c r="AJ15" s="18"/>
      <c r="AK15" s="19"/>
      <c r="AL15" s="19"/>
      <c r="AM15" s="19"/>
      <c r="AN15" s="20"/>
      <c r="AO15" s="18"/>
      <c r="AP15" s="19"/>
      <c r="AQ15" s="19"/>
      <c r="AR15" s="19"/>
      <c r="AS15" s="20"/>
      <c r="AT15" s="18"/>
      <c r="AU15" s="19"/>
      <c r="AV15" s="19"/>
      <c r="AW15" s="19"/>
      <c r="AX15" s="20"/>
      <c r="AY15" s="18"/>
      <c r="AZ15" s="19"/>
      <c r="BA15" s="19"/>
      <c r="BB15" s="19"/>
      <c r="BC15" s="20"/>
      <c r="BD15" s="18">
        <v>2525252</v>
      </c>
      <c r="BE15" s="19">
        <f t="shared" si="2"/>
        <v>404040.32</v>
      </c>
      <c r="BF15" s="19">
        <f t="shared" si="3"/>
        <v>2929292.32</v>
      </c>
      <c r="BG15" s="19">
        <f>+BF15*F15</f>
        <v>2929292.32</v>
      </c>
      <c r="BH15" s="20" t="str">
        <f>IF(BG15&lt;=J15,"Cumple","No Cumple")</f>
        <v>Cumple</v>
      </c>
      <c r="BI15" s="18"/>
      <c r="BJ15" s="19"/>
      <c r="BK15" s="19"/>
      <c r="BL15" s="19"/>
      <c r="BM15" s="20"/>
      <c r="BN15" s="18"/>
      <c r="BO15" s="19"/>
      <c r="BP15" s="19"/>
      <c r="BQ15" s="19"/>
      <c r="BR15" s="20"/>
      <c r="BS15" s="18"/>
      <c r="BT15" s="19"/>
      <c r="BU15" s="19"/>
      <c r="BV15" s="19"/>
      <c r="BW15" s="20"/>
      <c r="BX15" s="18"/>
      <c r="BY15" s="19"/>
      <c r="BZ15" s="19"/>
      <c r="CA15" s="19"/>
      <c r="CB15" s="20"/>
      <c r="CC15" s="18"/>
      <c r="CD15" s="19"/>
      <c r="CE15" s="19"/>
      <c r="CF15" s="19"/>
      <c r="CG15" s="20"/>
      <c r="CH15" s="18"/>
      <c r="CI15" s="19"/>
      <c r="CJ15" s="19"/>
      <c r="CK15" s="19"/>
      <c r="CL15" s="20"/>
      <c r="CM15" s="18"/>
      <c r="CN15" s="19"/>
      <c r="CO15" s="19"/>
      <c r="CP15" s="19"/>
      <c r="CQ15" s="20"/>
      <c r="CR15" s="18"/>
      <c r="CS15" s="19"/>
      <c r="CT15" s="19"/>
      <c r="CU15" s="19"/>
      <c r="CV15" s="20"/>
      <c r="CW15" s="18"/>
      <c r="CX15" s="19"/>
      <c r="CY15" s="19"/>
      <c r="CZ15" s="19"/>
      <c r="DA15" s="20"/>
      <c r="DB15" s="18"/>
      <c r="DC15" s="19"/>
      <c r="DD15" s="19"/>
      <c r="DE15" s="19"/>
      <c r="DF15" s="20"/>
      <c r="DG15" s="18"/>
      <c r="DH15" s="19"/>
      <c r="DI15" s="19"/>
      <c r="DJ15" s="19"/>
      <c r="DK15" s="20"/>
      <c r="DL15" s="18"/>
      <c r="DM15" s="19"/>
      <c r="DN15" s="19"/>
      <c r="DO15" s="19"/>
      <c r="DP15" s="20"/>
      <c r="DQ15" s="18"/>
      <c r="DR15" s="19"/>
      <c r="DS15" s="19"/>
      <c r="DT15" s="19"/>
      <c r="DU15" s="20"/>
      <c r="DV15" s="18"/>
      <c r="DW15" s="19"/>
      <c r="DX15" s="19"/>
      <c r="DY15" s="19"/>
      <c r="DZ15" s="20"/>
      <c r="EA15" s="18">
        <v>2000000</v>
      </c>
      <c r="EB15" s="19">
        <f t="shared" si="4"/>
        <v>320000</v>
      </c>
      <c r="EC15" s="19">
        <f t="shared" si="5"/>
        <v>2320000</v>
      </c>
      <c r="ED15" s="19">
        <f>+EC15*F15</f>
        <v>2320000</v>
      </c>
      <c r="EE15" s="52" t="str">
        <f>IF(ED15&lt;=J15,"Cumple","No Cumple")</f>
        <v>Cumple</v>
      </c>
      <c r="EF15" s="55">
        <f>J15</f>
        <v>3454928</v>
      </c>
    </row>
    <row r="16" spans="1:136" ht="12.75" customHeight="1" x14ac:dyDescent="0.15">
      <c r="A16" s="25"/>
      <c r="B16" s="26" t="s">
        <v>51</v>
      </c>
      <c r="C16" s="27"/>
      <c r="D16" s="27"/>
      <c r="E16" s="27"/>
      <c r="F16" s="27"/>
      <c r="G16" s="29"/>
      <c r="H16" s="28"/>
      <c r="I16" s="28"/>
      <c r="J16" s="48">
        <v>9619813</v>
      </c>
      <c r="K16" s="29"/>
      <c r="L16" s="28"/>
      <c r="M16" s="28"/>
      <c r="N16" s="19"/>
      <c r="O16" s="20"/>
      <c r="P16" s="29"/>
      <c r="Q16" s="28"/>
      <c r="R16" s="28"/>
      <c r="S16" s="19"/>
      <c r="T16" s="20"/>
      <c r="U16" s="29"/>
      <c r="V16" s="28"/>
      <c r="W16" s="28"/>
      <c r="X16" s="19"/>
      <c r="Y16" s="20"/>
      <c r="Z16" s="29"/>
      <c r="AA16" s="28"/>
      <c r="AB16" s="28"/>
      <c r="AC16" s="19"/>
      <c r="AD16" s="20"/>
      <c r="AE16" s="29"/>
      <c r="AF16" s="28"/>
      <c r="AG16" s="28"/>
      <c r="AH16" s="19"/>
      <c r="AI16" s="20"/>
      <c r="AJ16" s="29"/>
      <c r="AK16" s="28"/>
      <c r="AL16" s="28"/>
      <c r="AM16" s="19"/>
      <c r="AN16" s="20"/>
      <c r="AO16" s="29"/>
      <c r="AP16" s="28"/>
      <c r="AQ16" s="28"/>
      <c r="AR16" s="19"/>
      <c r="AS16" s="20"/>
      <c r="AT16" s="29"/>
      <c r="AU16" s="28"/>
      <c r="AV16" s="28"/>
      <c r="AW16" s="19"/>
      <c r="AX16" s="20"/>
      <c r="AY16" s="29"/>
      <c r="AZ16" s="28"/>
      <c r="BA16" s="28"/>
      <c r="BB16" s="19"/>
      <c r="BC16" s="20"/>
      <c r="BD16" s="29"/>
      <c r="BE16" s="28"/>
      <c r="BF16" s="28"/>
      <c r="BG16" s="30">
        <f>SUM(BG13:BG15)</f>
        <v>8787873.4800000004</v>
      </c>
      <c r="BH16" s="20" t="str">
        <f>IF(BG16&lt;=J16,"Cumple","No Cumple")</f>
        <v>Cumple</v>
      </c>
      <c r="BI16" s="29"/>
      <c r="BJ16" s="28"/>
      <c r="BK16" s="28"/>
      <c r="BL16" s="19"/>
      <c r="BM16" s="20"/>
      <c r="BN16" s="29"/>
      <c r="BO16" s="28"/>
      <c r="BP16" s="28"/>
      <c r="BQ16" s="19"/>
      <c r="BR16" s="20"/>
      <c r="BS16" s="29"/>
      <c r="BT16" s="28"/>
      <c r="BU16" s="28"/>
      <c r="BV16" s="19"/>
      <c r="BW16" s="20"/>
      <c r="BX16" s="29"/>
      <c r="BY16" s="28"/>
      <c r="BZ16" s="28"/>
      <c r="CA16" s="19"/>
      <c r="CB16" s="20"/>
      <c r="CC16" s="29"/>
      <c r="CD16" s="28"/>
      <c r="CE16" s="28"/>
      <c r="CF16" s="19"/>
      <c r="CG16" s="20"/>
      <c r="CH16" s="29"/>
      <c r="CI16" s="28"/>
      <c r="CJ16" s="28"/>
      <c r="CK16" s="19"/>
      <c r="CL16" s="20"/>
      <c r="CM16" s="29"/>
      <c r="CN16" s="28"/>
      <c r="CO16" s="28"/>
      <c r="CP16" s="19"/>
      <c r="CQ16" s="20"/>
      <c r="CR16" s="29"/>
      <c r="CS16" s="28"/>
      <c r="CT16" s="28"/>
      <c r="CU16" s="19"/>
      <c r="CV16" s="20"/>
      <c r="CW16" s="29"/>
      <c r="CX16" s="28"/>
      <c r="CY16" s="28"/>
      <c r="CZ16" s="19"/>
      <c r="DA16" s="20"/>
      <c r="DB16" s="29"/>
      <c r="DC16" s="28"/>
      <c r="DD16" s="28"/>
      <c r="DE16" s="19"/>
      <c r="DF16" s="20"/>
      <c r="DG16" s="29"/>
      <c r="DH16" s="28"/>
      <c r="DI16" s="28"/>
      <c r="DJ16" s="19"/>
      <c r="DK16" s="20"/>
      <c r="DL16" s="29"/>
      <c r="DM16" s="28"/>
      <c r="DN16" s="28"/>
      <c r="DO16" s="19"/>
      <c r="DP16" s="20"/>
      <c r="DQ16" s="29"/>
      <c r="DR16" s="28"/>
      <c r="DS16" s="28"/>
      <c r="DT16" s="19"/>
      <c r="DU16" s="20"/>
      <c r="DV16" s="29"/>
      <c r="DW16" s="28"/>
      <c r="DX16" s="28"/>
      <c r="DY16" s="19"/>
      <c r="DZ16" s="20"/>
      <c r="EA16" s="29"/>
      <c r="EB16" s="28"/>
      <c r="EC16" s="28"/>
      <c r="ED16" s="19">
        <f>SUM(ED13:ED15)</f>
        <v>7338044</v>
      </c>
      <c r="EE16" s="52" t="str">
        <f>IF(ED16&lt;=J16,"Cumple","No Cumple")</f>
        <v>Cumple</v>
      </c>
      <c r="EF16" s="55" t="s">
        <v>52</v>
      </c>
    </row>
    <row r="17" spans="1:136" ht="24.75" x14ac:dyDescent="0.15">
      <c r="A17" s="23">
        <v>11</v>
      </c>
      <c r="B17" s="8">
        <v>2600913005</v>
      </c>
      <c r="C17" s="16" t="s">
        <v>53</v>
      </c>
      <c r="D17" s="16" t="s">
        <v>38</v>
      </c>
      <c r="E17" s="16" t="s">
        <v>39</v>
      </c>
      <c r="F17" s="11">
        <v>3</v>
      </c>
      <c r="G17" s="47">
        <v>1759797</v>
      </c>
      <c r="H17" s="17">
        <v>281568</v>
      </c>
      <c r="I17" s="17">
        <v>2041365</v>
      </c>
      <c r="J17" s="21">
        <v>6124095</v>
      </c>
      <c r="K17" s="18"/>
      <c r="L17" s="19"/>
      <c r="M17" s="19"/>
      <c r="N17" s="19"/>
      <c r="O17" s="20"/>
      <c r="P17" s="18"/>
      <c r="Q17" s="19"/>
      <c r="R17" s="19"/>
      <c r="S17" s="19"/>
      <c r="T17" s="20"/>
      <c r="U17" s="18">
        <v>750000</v>
      </c>
      <c r="V17" s="19">
        <f>+U17*0.16</f>
        <v>120000</v>
      </c>
      <c r="W17" s="19">
        <f>+U17+V17</f>
        <v>870000</v>
      </c>
      <c r="X17" s="19">
        <f>+W17*F17</f>
        <v>2610000</v>
      </c>
      <c r="Y17" s="20" t="str">
        <f>IF(X17&lt;=J17,"Cumple","No Cumple")</f>
        <v>Cumple</v>
      </c>
      <c r="Z17" s="18"/>
      <c r="AA17" s="19"/>
      <c r="AB17" s="19"/>
      <c r="AC17" s="19"/>
      <c r="AD17" s="20"/>
      <c r="AE17" s="18"/>
      <c r="AF17" s="19"/>
      <c r="AG17" s="19"/>
      <c r="AH17" s="19"/>
      <c r="AI17" s="20"/>
      <c r="AJ17" s="18"/>
      <c r="AK17" s="19"/>
      <c r="AL17" s="19"/>
      <c r="AM17" s="19"/>
      <c r="AN17" s="20"/>
      <c r="AO17" s="18"/>
      <c r="AP17" s="19"/>
      <c r="AQ17" s="19"/>
      <c r="AR17" s="19"/>
      <c r="AS17" s="20"/>
      <c r="AT17" s="18"/>
      <c r="AU17" s="19"/>
      <c r="AV17" s="19"/>
      <c r="AW17" s="19"/>
      <c r="AX17" s="20"/>
      <c r="AY17" s="18"/>
      <c r="AZ17" s="19"/>
      <c r="BA17" s="19"/>
      <c r="BB17" s="19"/>
      <c r="BC17" s="20"/>
      <c r="BD17" s="18"/>
      <c r="BE17" s="19"/>
      <c r="BF17" s="19"/>
      <c r="BG17" s="19"/>
      <c r="BH17" s="20"/>
      <c r="BI17" s="18"/>
      <c r="BJ17" s="19"/>
      <c r="BK17" s="19"/>
      <c r="BL17" s="19"/>
      <c r="BM17" s="20"/>
      <c r="BN17" s="18"/>
      <c r="BO17" s="19"/>
      <c r="BP17" s="19"/>
      <c r="BQ17" s="19"/>
      <c r="BR17" s="20"/>
      <c r="BS17" s="18"/>
      <c r="BT17" s="19"/>
      <c r="BU17" s="19"/>
      <c r="BV17" s="19"/>
      <c r="BW17" s="20"/>
      <c r="BX17" s="18"/>
      <c r="BY17" s="19"/>
      <c r="BZ17" s="19"/>
      <c r="CA17" s="19"/>
      <c r="CB17" s="20"/>
      <c r="CC17" s="18"/>
      <c r="CD17" s="19"/>
      <c r="CE17" s="19"/>
      <c r="CF17" s="19"/>
      <c r="CG17" s="20"/>
      <c r="CH17" s="18"/>
      <c r="CI17" s="19"/>
      <c r="CJ17" s="19"/>
      <c r="CK17" s="19"/>
      <c r="CL17" s="20"/>
      <c r="CM17" s="18"/>
      <c r="CN17" s="19"/>
      <c r="CO17" s="19"/>
      <c r="CP17" s="19"/>
      <c r="CQ17" s="20"/>
      <c r="CR17" s="18"/>
      <c r="CS17" s="19"/>
      <c r="CT17" s="19"/>
      <c r="CU17" s="19"/>
      <c r="CV17" s="20"/>
      <c r="CW17" s="18">
        <v>726912</v>
      </c>
      <c r="CX17" s="19">
        <f>+CW17*0.16</f>
        <v>116305.92</v>
      </c>
      <c r="CY17" s="19">
        <f>+CW17+CX17</f>
        <v>843217.92000000004</v>
      </c>
      <c r="CZ17" s="19">
        <f>+CY17*F17</f>
        <v>2529653.7600000002</v>
      </c>
      <c r="DA17" s="20" t="str">
        <f>IF(CZ17&lt;=J17,"Cumple","No Cumple")</f>
        <v>Cumple</v>
      </c>
      <c r="DB17" s="18"/>
      <c r="DC17" s="19"/>
      <c r="DD17" s="19"/>
      <c r="DE17" s="19"/>
      <c r="DF17" s="20"/>
      <c r="DG17" s="18"/>
      <c r="DH17" s="19"/>
      <c r="DI17" s="19"/>
      <c r="DJ17" s="19"/>
      <c r="DK17" s="20"/>
      <c r="DL17" s="18">
        <v>1608390</v>
      </c>
      <c r="DM17" s="19">
        <f>+DL17*0.16</f>
        <v>257342.4</v>
      </c>
      <c r="DN17" s="19">
        <f>+DL17+DM17</f>
        <v>1865732.4</v>
      </c>
      <c r="DO17" s="19">
        <f>+DN17*F17</f>
        <v>5597197.1999999993</v>
      </c>
      <c r="DP17" s="20" t="str">
        <f>IF(DO17&lt;=J17,"Cumple","No Cumple")</f>
        <v>Cumple</v>
      </c>
      <c r="DQ17" s="18"/>
      <c r="DR17" s="19"/>
      <c r="DS17" s="19"/>
      <c r="DT17" s="19"/>
      <c r="DU17" s="20"/>
      <c r="DV17" s="18"/>
      <c r="DW17" s="19"/>
      <c r="DX17" s="19"/>
      <c r="DY17" s="19"/>
      <c r="DZ17" s="20"/>
      <c r="EA17" s="18">
        <v>1759700</v>
      </c>
      <c r="EB17" s="19">
        <f>+EA17*0.16</f>
        <v>281552</v>
      </c>
      <c r="EC17" s="19">
        <f>+EA17+EB17</f>
        <v>2041252</v>
      </c>
      <c r="ED17" s="19">
        <f>+EC17*F17</f>
        <v>6123756</v>
      </c>
      <c r="EE17" s="52" t="str">
        <f>IF(ED17&lt;=J17,"Cumple","No Cumple")</f>
        <v>Cumple</v>
      </c>
      <c r="EF17" s="55">
        <f>J17</f>
        <v>6124095</v>
      </c>
    </row>
    <row r="18" spans="1:136" ht="24.75" x14ac:dyDescent="0.15">
      <c r="A18" s="24"/>
      <c r="B18" s="8">
        <v>2600913003</v>
      </c>
      <c r="C18" s="16" t="s">
        <v>54</v>
      </c>
      <c r="D18" s="16" t="s">
        <v>38</v>
      </c>
      <c r="E18" s="16" t="s">
        <v>39</v>
      </c>
      <c r="F18" s="11">
        <v>11</v>
      </c>
      <c r="G18" s="47">
        <v>655749</v>
      </c>
      <c r="H18" s="17">
        <v>104920</v>
      </c>
      <c r="I18" s="17">
        <v>760669</v>
      </c>
      <c r="J18" s="21">
        <v>8367359</v>
      </c>
      <c r="K18" s="18"/>
      <c r="L18" s="19"/>
      <c r="M18" s="19"/>
      <c r="N18" s="19"/>
      <c r="O18" s="20"/>
      <c r="P18" s="18"/>
      <c r="Q18" s="19"/>
      <c r="R18" s="19"/>
      <c r="S18" s="19"/>
      <c r="T18" s="20"/>
      <c r="U18" s="18">
        <v>350000</v>
      </c>
      <c r="V18" s="19">
        <f t="shared" ref="V18:V21" si="6">+U18*0.16</f>
        <v>56000</v>
      </c>
      <c r="W18" s="19">
        <f t="shared" ref="W18:W21" si="7">+U18+V18</f>
        <v>406000</v>
      </c>
      <c r="X18" s="19">
        <f>+W18*F18</f>
        <v>4466000</v>
      </c>
      <c r="Y18" s="20" t="str">
        <f>IF(X18&lt;=J18,"Cumple","No Cumple")</f>
        <v>Cumple</v>
      </c>
      <c r="Z18" s="18"/>
      <c r="AA18" s="19"/>
      <c r="AB18" s="19"/>
      <c r="AC18" s="19"/>
      <c r="AD18" s="20"/>
      <c r="AE18" s="18"/>
      <c r="AF18" s="19"/>
      <c r="AG18" s="19"/>
      <c r="AH18" s="19"/>
      <c r="AI18" s="20"/>
      <c r="AJ18" s="18"/>
      <c r="AK18" s="19"/>
      <c r="AL18" s="19"/>
      <c r="AM18" s="19"/>
      <c r="AN18" s="20"/>
      <c r="AO18" s="18"/>
      <c r="AP18" s="19"/>
      <c r="AQ18" s="19"/>
      <c r="AR18" s="19"/>
      <c r="AS18" s="20"/>
      <c r="AT18" s="18"/>
      <c r="AU18" s="19"/>
      <c r="AV18" s="19"/>
      <c r="AW18" s="19"/>
      <c r="AX18" s="20"/>
      <c r="AY18" s="18"/>
      <c r="AZ18" s="19"/>
      <c r="BA18" s="19"/>
      <c r="BB18" s="19"/>
      <c r="BC18" s="20"/>
      <c r="BD18" s="18"/>
      <c r="BE18" s="19"/>
      <c r="BF18" s="19"/>
      <c r="BG18" s="19"/>
      <c r="BH18" s="20"/>
      <c r="BI18" s="18"/>
      <c r="BJ18" s="19"/>
      <c r="BK18" s="19"/>
      <c r="BL18" s="19"/>
      <c r="BM18" s="20"/>
      <c r="BN18" s="18"/>
      <c r="BO18" s="19"/>
      <c r="BP18" s="19"/>
      <c r="BQ18" s="19"/>
      <c r="BR18" s="20"/>
      <c r="BS18" s="18"/>
      <c r="BT18" s="19"/>
      <c r="BU18" s="19"/>
      <c r="BV18" s="19"/>
      <c r="BW18" s="20"/>
      <c r="BX18" s="18"/>
      <c r="BY18" s="19"/>
      <c r="BZ18" s="19"/>
      <c r="CA18" s="19"/>
      <c r="CB18" s="20"/>
      <c r="CC18" s="18"/>
      <c r="CD18" s="19"/>
      <c r="CE18" s="19"/>
      <c r="CF18" s="19"/>
      <c r="CG18" s="20"/>
      <c r="CH18" s="18"/>
      <c r="CI18" s="19"/>
      <c r="CJ18" s="19"/>
      <c r="CK18" s="19"/>
      <c r="CL18" s="20"/>
      <c r="CM18" s="18"/>
      <c r="CN18" s="19"/>
      <c r="CO18" s="19"/>
      <c r="CP18" s="19"/>
      <c r="CQ18" s="20"/>
      <c r="CR18" s="18"/>
      <c r="CS18" s="19"/>
      <c r="CT18" s="19"/>
      <c r="CU18" s="19"/>
      <c r="CV18" s="20"/>
      <c r="CW18" s="18">
        <v>636076</v>
      </c>
      <c r="CX18" s="19">
        <f t="shared" ref="CX18:CX21" si="8">+CW18*0.16</f>
        <v>101772.16</v>
      </c>
      <c r="CY18" s="19">
        <f t="shared" ref="CY18:CY21" si="9">+CW18+CX18</f>
        <v>737848.16</v>
      </c>
      <c r="CZ18" s="19">
        <f>+CY18*F18</f>
        <v>8116329.7600000007</v>
      </c>
      <c r="DA18" s="20" t="str">
        <f>IF(CZ18&lt;=J18,"Cumple","No Cumple")</f>
        <v>Cumple</v>
      </c>
      <c r="DB18" s="18"/>
      <c r="DC18" s="19"/>
      <c r="DD18" s="19"/>
      <c r="DE18" s="19"/>
      <c r="DF18" s="20"/>
      <c r="DG18" s="18"/>
      <c r="DH18" s="19"/>
      <c r="DI18" s="19"/>
      <c r="DJ18" s="19"/>
      <c r="DK18" s="20"/>
      <c r="DL18" s="18">
        <v>649917</v>
      </c>
      <c r="DM18" s="19">
        <f t="shared" ref="DM18:DM21" si="10">+DL18*0.16</f>
        <v>103986.72</v>
      </c>
      <c r="DN18" s="19">
        <f t="shared" ref="DN18:DN21" si="11">+DL18+DM18</f>
        <v>753903.72</v>
      </c>
      <c r="DO18" s="19">
        <f>+DN18*F18</f>
        <v>8292940.9199999999</v>
      </c>
      <c r="DP18" s="20" t="str">
        <f>IF(DO18&lt;=J18,"Cumple","No Cumple")</f>
        <v>Cumple</v>
      </c>
      <c r="DQ18" s="18"/>
      <c r="DR18" s="19"/>
      <c r="DS18" s="19"/>
      <c r="DT18" s="19"/>
      <c r="DU18" s="20"/>
      <c r="DV18" s="18"/>
      <c r="DW18" s="19"/>
      <c r="DX18" s="19"/>
      <c r="DY18" s="19"/>
      <c r="DZ18" s="20"/>
      <c r="EA18" s="18">
        <v>655650</v>
      </c>
      <c r="EB18" s="19">
        <f t="shared" ref="EB18:EB21" si="12">+EA18*0.16</f>
        <v>104904</v>
      </c>
      <c r="EC18" s="19">
        <f t="shared" ref="EC18:EC21" si="13">+EA18+EB18</f>
        <v>760554</v>
      </c>
      <c r="ED18" s="19">
        <f>+EC18*F18</f>
        <v>8366094</v>
      </c>
      <c r="EE18" s="52" t="str">
        <f>IF(ED18&lt;=J18,"Cumple","No Cumple")</f>
        <v>Cumple</v>
      </c>
      <c r="EF18" s="55">
        <f>J18</f>
        <v>8367359</v>
      </c>
    </row>
    <row r="19" spans="1:136" ht="24.75" x14ac:dyDescent="0.15">
      <c r="A19" s="24"/>
      <c r="B19" s="8">
        <v>2600913002</v>
      </c>
      <c r="C19" s="16" t="s">
        <v>55</v>
      </c>
      <c r="D19" s="16" t="s">
        <v>38</v>
      </c>
      <c r="E19" s="16" t="s">
        <v>39</v>
      </c>
      <c r="F19" s="11">
        <v>1</v>
      </c>
      <c r="G19" s="47">
        <v>609844</v>
      </c>
      <c r="H19" s="17">
        <v>97575</v>
      </c>
      <c r="I19" s="17">
        <v>707419</v>
      </c>
      <c r="J19" s="21">
        <v>707419</v>
      </c>
      <c r="K19" s="18"/>
      <c r="L19" s="19"/>
      <c r="M19" s="19"/>
      <c r="N19" s="19"/>
      <c r="O19" s="20"/>
      <c r="P19" s="18"/>
      <c r="Q19" s="19"/>
      <c r="R19" s="19"/>
      <c r="S19" s="19"/>
      <c r="T19" s="20"/>
      <c r="U19" s="18">
        <v>2900000</v>
      </c>
      <c r="V19" s="19">
        <f t="shared" si="6"/>
        <v>464000</v>
      </c>
      <c r="W19" s="19">
        <f t="shared" si="7"/>
        <v>3364000</v>
      </c>
      <c r="X19" s="19">
        <f>+W19*F19</f>
        <v>3364000</v>
      </c>
      <c r="Y19" s="22" t="str">
        <f>IF(X19&lt;=J19,"Cumple","No Cumple")</f>
        <v>No Cumple</v>
      </c>
      <c r="Z19" s="18"/>
      <c r="AA19" s="19"/>
      <c r="AB19" s="19"/>
      <c r="AC19" s="19"/>
      <c r="AD19" s="20"/>
      <c r="AE19" s="18"/>
      <c r="AF19" s="19"/>
      <c r="AG19" s="19"/>
      <c r="AH19" s="19"/>
      <c r="AI19" s="20"/>
      <c r="AJ19" s="18"/>
      <c r="AK19" s="19"/>
      <c r="AL19" s="19"/>
      <c r="AM19" s="19"/>
      <c r="AN19" s="20"/>
      <c r="AO19" s="18"/>
      <c r="AP19" s="19"/>
      <c r="AQ19" s="19"/>
      <c r="AR19" s="19"/>
      <c r="AS19" s="20"/>
      <c r="AT19" s="18"/>
      <c r="AU19" s="19"/>
      <c r="AV19" s="19"/>
      <c r="AW19" s="19"/>
      <c r="AX19" s="20"/>
      <c r="AY19" s="18"/>
      <c r="AZ19" s="19"/>
      <c r="BA19" s="19"/>
      <c r="BB19" s="19"/>
      <c r="BC19" s="20"/>
      <c r="BD19" s="18"/>
      <c r="BE19" s="19"/>
      <c r="BF19" s="19"/>
      <c r="BG19" s="19"/>
      <c r="BH19" s="20"/>
      <c r="BI19" s="18"/>
      <c r="BJ19" s="19"/>
      <c r="BK19" s="19"/>
      <c r="BL19" s="19"/>
      <c r="BM19" s="20"/>
      <c r="BN19" s="18"/>
      <c r="BO19" s="19"/>
      <c r="BP19" s="19"/>
      <c r="BQ19" s="19"/>
      <c r="BR19" s="20"/>
      <c r="BS19" s="18"/>
      <c r="BT19" s="19"/>
      <c r="BU19" s="19"/>
      <c r="BV19" s="19"/>
      <c r="BW19" s="20"/>
      <c r="BX19" s="18"/>
      <c r="BY19" s="19"/>
      <c r="BZ19" s="19"/>
      <c r="CA19" s="19"/>
      <c r="CB19" s="20"/>
      <c r="CC19" s="18"/>
      <c r="CD19" s="19"/>
      <c r="CE19" s="19"/>
      <c r="CF19" s="19"/>
      <c r="CG19" s="20"/>
      <c r="CH19" s="18"/>
      <c r="CI19" s="19"/>
      <c r="CJ19" s="19"/>
      <c r="CK19" s="19"/>
      <c r="CL19" s="20"/>
      <c r="CM19" s="18"/>
      <c r="CN19" s="19"/>
      <c r="CO19" s="19"/>
      <c r="CP19" s="19"/>
      <c r="CQ19" s="20"/>
      <c r="CR19" s="18"/>
      <c r="CS19" s="19"/>
      <c r="CT19" s="19"/>
      <c r="CU19" s="19"/>
      <c r="CV19" s="20"/>
      <c r="CW19" s="18">
        <v>609844</v>
      </c>
      <c r="CX19" s="19">
        <f t="shared" si="8"/>
        <v>97575.040000000008</v>
      </c>
      <c r="CY19" s="19">
        <f t="shared" si="9"/>
        <v>707419.04</v>
      </c>
      <c r="CZ19" s="19">
        <f>+CY19*F19</f>
        <v>707419.04</v>
      </c>
      <c r="DA19" s="20" t="s">
        <v>56</v>
      </c>
      <c r="DB19" s="18"/>
      <c r="DC19" s="19"/>
      <c r="DD19" s="19"/>
      <c r="DE19" s="19"/>
      <c r="DF19" s="20"/>
      <c r="DG19" s="18"/>
      <c r="DH19" s="19"/>
      <c r="DI19" s="19"/>
      <c r="DJ19" s="19"/>
      <c r="DK19" s="20"/>
      <c r="DL19" s="18">
        <v>609836</v>
      </c>
      <c r="DM19" s="19">
        <f t="shared" si="10"/>
        <v>97573.759999999995</v>
      </c>
      <c r="DN19" s="19">
        <f t="shared" si="11"/>
        <v>707409.76</v>
      </c>
      <c r="DO19" s="19">
        <f>+DN19*F19</f>
        <v>707409.76</v>
      </c>
      <c r="DP19" s="20" t="str">
        <f>IF(DO19&lt;=J19,"Cumple","No Cumple")</f>
        <v>Cumple</v>
      </c>
      <c r="DQ19" s="18"/>
      <c r="DR19" s="19"/>
      <c r="DS19" s="19"/>
      <c r="DT19" s="19"/>
      <c r="DU19" s="20"/>
      <c r="DV19" s="18"/>
      <c r="DW19" s="19"/>
      <c r="DX19" s="19"/>
      <c r="DY19" s="19"/>
      <c r="DZ19" s="20"/>
      <c r="EA19" s="18">
        <v>609800</v>
      </c>
      <c r="EB19" s="19">
        <f t="shared" si="12"/>
        <v>97568</v>
      </c>
      <c r="EC19" s="19">
        <f t="shared" si="13"/>
        <v>707368</v>
      </c>
      <c r="ED19" s="19">
        <f>+EC19*F19</f>
        <v>707368</v>
      </c>
      <c r="EE19" s="52" t="str">
        <f>IF(ED19&lt;=J19,"Cumple","No Cumple")</f>
        <v>Cumple</v>
      </c>
      <c r="EF19" s="55">
        <f>J19</f>
        <v>707419</v>
      </c>
    </row>
    <row r="20" spans="1:136" ht="33" x14ac:dyDescent="0.15">
      <c r="A20" s="24"/>
      <c r="B20" s="8">
        <v>2600913006</v>
      </c>
      <c r="C20" s="16" t="s">
        <v>57</v>
      </c>
      <c r="D20" s="16" t="s">
        <v>38</v>
      </c>
      <c r="E20" s="16" t="s">
        <v>39</v>
      </c>
      <c r="F20" s="11">
        <v>5</v>
      </c>
      <c r="G20" s="47">
        <v>1472127</v>
      </c>
      <c r="H20" s="17">
        <v>235540</v>
      </c>
      <c r="I20" s="17">
        <v>1707667</v>
      </c>
      <c r="J20" s="21">
        <v>8538335</v>
      </c>
      <c r="K20" s="18"/>
      <c r="L20" s="19"/>
      <c r="M20" s="19"/>
      <c r="N20" s="19"/>
      <c r="O20" s="20"/>
      <c r="P20" s="18"/>
      <c r="Q20" s="19"/>
      <c r="R20" s="19"/>
      <c r="S20" s="19"/>
      <c r="T20" s="20"/>
      <c r="U20" s="18">
        <v>1200000</v>
      </c>
      <c r="V20" s="19">
        <f t="shared" si="6"/>
        <v>192000</v>
      </c>
      <c r="W20" s="19">
        <f t="shared" si="7"/>
        <v>1392000</v>
      </c>
      <c r="X20" s="19">
        <f>+W20*F20</f>
        <v>6960000</v>
      </c>
      <c r="Y20" s="20" t="str">
        <f>IF(X20&lt;=J20,"Cumple","No Cumple")</f>
        <v>Cumple</v>
      </c>
      <c r="Z20" s="18"/>
      <c r="AA20" s="19"/>
      <c r="AB20" s="19"/>
      <c r="AC20" s="19"/>
      <c r="AD20" s="20"/>
      <c r="AE20" s="18"/>
      <c r="AF20" s="19"/>
      <c r="AG20" s="19"/>
      <c r="AH20" s="19"/>
      <c r="AI20" s="20"/>
      <c r="AJ20" s="18"/>
      <c r="AK20" s="19"/>
      <c r="AL20" s="19"/>
      <c r="AM20" s="19"/>
      <c r="AN20" s="20"/>
      <c r="AO20" s="18"/>
      <c r="AP20" s="19"/>
      <c r="AQ20" s="19"/>
      <c r="AR20" s="19"/>
      <c r="AS20" s="20"/>
      <c r="AT20" s="18"/>
      <c r="AU20" s="19"/>
      <c r="AV20" s="19"/>
      <c r="AW20" s="19"/>
      <c r="AX20" s="20"/>
      <c r="AY20" s="18"/>
      <c r="AZ20" s="19"/>
      <c r="BA20" s="19"/>
      <c r="BB20" s="19"/>
      <c r="BC20" s="20"/>
      <c r="BD20" s="18"/>
      <c r="BE20" s="19"/>
      <c r="BF20" s="19"/>
      <c r="BG20" s="19"/>
      <c r="BH20" s="20"/>
      <c r="BI20" s="18"/>
      <c r="BJ20" s="19"/>
      <c r="BK20" s="19"/>
      <c r="BL20" s="19"/>
      <c r="BM20" s="20"/>
      <c r="BN20" s="18"/>
      <c r="BO20" s="19"/>
      <c r="BP20" s="19"/>
      <c r="BQ20" s="19"/>
      <c r="BR20" s="20"/>
      <c r="BS20" s="18"/>
      <c r="BT20" s="19"/>
      <c r="BU20" s="19"/>
      <c r="BV20" s="19"/>
      <c r="BW20" s="20"/>
      <c r="BX20" s="18"/>
      <c r="BY20" s="19"/>
      <c r="BZ20" s="19"/>
      <c r="CA20" s="19"/>
      <c r="CB20" s="20"/>
      <c r="CC20" s="18"/>
      <c r="CD20" s="19"/>
      <c r="CE20" s="19"/>
      <c r="CF20" s="19"/>
      <c r="CG20" s="20"/>
      <c r="CH20" s="18"/>
      <c r="CI20" s="19"/>
      <c r="CJ20" s="19"/>
      <c r="CK20" s="19"/>
      <c r="CL20" s="20"/>
      <c r="CM20" s="18"/>
      <c r="CN20" s="19"/>
      <c r="CO20" s="19"/>
      <c r="CP20" s="19"/>
      <c r="CQ20" s="20"/>
      <c r="CR20" s="18"/>
      <c r="CS20" s="19"/>
      <c r="CT20" s="19"/>
      <c r="CU20" s="19"/>
      <c r="CV20" s="20"/>
      <c r="CW20" s="18">
        <v>1384313</v>
      </c>
      <c r="CX20" s="19">
        <f t="shared" si="8"/>
        <v>221490.08000000002</v>
      </c>
      <c r="CY20" s="19">
        <f t="shared" si="9"/>
        <v>1605803.08</v>
      </c>
      <c r="CZ20" s="19">
        <f>+CY20*F20</f>
        <v>8029015.4000000004</v>
      </c>
      <c r="DA20" s="20" t="str">
        <f>IF(CZ20&lt;=J20,"Cumple","No Cumple")</f>
        <v>Cumple</v>
      </c>
      <c r="DB20" s="18"/>
      <c r="DC20" s="19"/>
      <c r="DD20" s="19"/>
      <c r="DE20" s="19"/>
      <c r="DF20" s="20"/>
      <c r="DG20" s="18"/>
      <c r="DH20" s="19"/>
      <c r="DI20" s="19"/>
      <c r="DJ20" s="19"/>
      <c r="DK20" s="20"/>
      <c r="DL20" s="18">
        <v>1402632</v>
      </c>
      <c r="DM20" s="19">
        <f t="shared" si="10"/>
        <v>224421.12</v>
      </c>
      <c r="DN20" s="19">
        <f t="shared" si="11"/>
        <v>1627053.12</v>
      </c>
      <c r="DO20" s="19">
        <f>+DN20*F20</f>
        <v>8135265.6000000006</v>
      </c>
      <c r="DP20" s="20" t="str">
        <f>IF(DO20&lt;=J20,"Cumple","No Cumple")</f>
        <v>Cumple</v>
      </c>
      <c r="DQ20" s="18"/>
      <c r="DR20" s="19"/>
      <c r="DS20" s="19"/>
      <c r="DT20" s="19"/>
      <c r="DU20" s="20"/>
      <c r="DV20" s="18"/>
      <c r="DW20" s="19"/>
      <c r="DX20" s="19"/>
      <c r="DY20" s="19"/>
      <c r="DZ20" s="20"/>
      <c r="EA20" s="18">
        <v>1472100</v>
      </c>
      <c r="EB20" s="19">
        <f t="shared" si="12"/>
        <v>235536</v>
      </c>
      <c r="EC20" s="19">
        <f t="shared" si="13"/>
        <v>1707636</v>
      </c>
      <c r="ED20" s="19">
        <f>+EC20*F20</f>
        <v>8538180</v>
      </c>
      <c r="EE20" s="52" t="str">
        <f>IF(ED20&lt;=J20,"Cumple","No Cumple")</f>
        <v>Cumple</v>
      </c>
      <c r="EF20" s="55">
        <f>J20</f>
        <v>8538335</v>
      </c>
    </row>
    <row r="21" spans="1:136" ht="24.75" x14ac:dyDescent="0.15">
      <c r="A21" s="24"/>
      <c r="B21" s="8">
        <v>2600913006</v>
      </c>
      <c r="C21" s="16" t="s">
        <v>58</v>
      </c>
      <c r="D21" s="16" t="s">
        <v>38</v>
      </c>
      <c r="E21" s="16" t="s">
        <v>39</v>
      </c>
      <c r="F21" s="11">
        <v>1</v>
      </c>
      <c r="G21" s="47">
        <v>587570</v>
      </c>
      <c r="H21" s="17">
        <v>94011</v>
      </c>
      <c r="I21" s="17">
        <v>681581</v>
      </c>
      <c r="J21" s="21">
        <v>681581</v>
      </c>
      <c r="K21" s="18"/>
      <c r="L21" s="19"/>
      <c r="M21" s="19"/>
      <c r="N21" s="19"/>
      <c r="O21" s="20"/>
      <c r="P21" s="18"/>
      <c r="Q21" s="19"/>
      <c r="R21" s="19"/>
      <c r="S21" s="19"/>
      <c r="T21" s="20"/>
      <c r="U21" s="18">
        <v>800000</v>
      </c>
      <c r="V21" s="19">
        <f t="shared" si="6"/>
        <v>128000</v>
      </c>
      <c r="W21" s="19">
        <f t="shared" si="7"/>
        <v>928000</v>
      </c>
      <c r="X21" s="19">
        <f>+W21*F21</f>
        <v>928000</v>
      </c>
      <c r="Y21" s="22" t="str">
        <f>IF(X21&lt;=J21,"Cumple","No Cumple")</f>
        <v>No Cumple</v>
      </c>
      <c r="Z21" s="18"/>
      <c r="AA21" s="19"/>
      <c r="AB21" s="19"/>
      <c r="AC21" s="19"/>
      <c r="AD21" s="20"/>
      <c r="AE21" s="18"/>
      <c r="AF21" s="19"/>
      <c r="AG21" s="19"/>
      <c r="AH21" s="19"/>
      <c r="AI21" s="20"/>
      <c r="AJ21" s="18"/>
      <c r="AK21" s="19"/>
      <c r="AL21" s="19"/>
      <c r="AM21" s="19"/>
      <c r="AN21" s="20"/>
      <c r="AO21" s="18"/>
      <c r="AP21" s="19"/>
      <c r="AQ21" s="19"/>
      <c r="AR21" s="19"/>
      <c r="AS21" s="20"/>
      <c r="AT21" s="18"/>
      <c r="AU21" s="19"/>
      <c r="AV21" s="19"/>
      <c r="AW21" s="19"/>
      <c r="AX21" s="20"/>
      <c r="AY21" s="18"/>
      <c r="AZ21" s="19"/>
      <c r="BA21" s="19"/>
      <c r="BB21" s="19"/>
      <c r="BC21" s="20"/>
      <c r="BD21" s="18"/>
      <c r="BE21" s="19"/>
      <c r="BF21" s="19"/>
      <c r="BG21" s="19"/>
      <c r="BH21" s="20"/>
      <c r="BI21" s="18"/>
      <c r="BJ21" s="19"/>
      <c r="BK21" s="19"/>
      <c r="BL21" s="19"/>
      <c r="BM21" s="20"/>
      <c r="BN21" s="18"/>
      <c r="BO21" s="19"/>
      <c r="BP21" s="19"/>
      <c r="BQ21" s="19"/>
      <c r="BR21" s="20"/>
      <c r="BS21" s="18"/>
      <c r="BT21" s="19"/>
      <c r="BU21" s="19"/>
      <c r="BV21" s="19"/>
      <c r="BW21" s="20"/>
      <c r="BX21" s="18"/>
      <c r="BY21" s="19"/>
      <c r="BZ21" s="19"/>
      <c r="CA21" s="19"/>
      <c r="CB21" s="20"/>
      <c r="CC21" s="18"/>
      <c r="CD21" s="19"/>
      <c r="CE21" s="19"/>
      <c r="CF21" s="19"/>
      <c r="CG21" s="20"/>
      <c r="CH21" s="18"/>
      <c r="CI21" s="19"/>
      <c r="CJ21" s="19"/>
      <c r="CK21" s="19"/>
      <c r="CL21" s="20"/>
      <c r="CM21" s="18"/>
      <c r="CN21" s="19"/>
      <c r="CO21" s="19"/>
      <c r="CP21" s="19"/>
      <c r="CQ21" s="20"/>
      <c r="CR21" s="18"/>
      <c r="CS21" s="19"/>
      <c r="CT21" s="19"/>
      <c r="CU21" s="19"/>
      <c r="CV21" s="20"/>
      <c r="CW21" s="18">
        <v>569942</v>
      </c>
      <c r="CX21" s="19">
        <f t="shared" si="8"/>
        <v>91190.720000000001</v>
      </c>
      <c r="CY21" s="19">
        <f t="shared" si="9"/>
        <v>661132.72</v>
      </c>
      <c r="CZ21" s="19">
        <f>+CY21*F21</f>
        <v>661132.72</v>
      </c>
      <c r="DA21" s="20" t="str">
        <f>IF(CZ21&lt;=J21,"Cumple","No Cumple")</f>
        <v>Cumple</v>
      </c>
      <c r="DB21" s="18"/>
      <c r="DC21" s="19"/>
      <c r="DD21" s="19"/>
      <c r="DE21" s="19"/>
      <c r="DF21" s="20"/>
      <c r="DG21" s="18"/>
      <c r="DH21" s="19"/>
      <c r="DI21" s="19"/>
      <c r="DJ21" s="19"/>
      <c r="DK21" s="20"/>
      <c r="DL21" s="18">
        <v>560079</v>
      </c>
      <c r="DM21" s="19">
        <f t="shared" si="10"/>
        <v>89612.64</v>
      </c>
      <c r="DN21" s="19">
        <f t="shared" si="11"/>
        <v>649691.64</v>
      </c>
      <c r="DO21" s="19">
        <f>+DN21*F21</f>
        <v>649691.64</v>
      </c>
      <c r="DP21" s="20" t="str">
        <f>IF(DO21&lt;=J21,"Cumple","No Cumple")</f>
        <v>Cumple</v>
      </c>
      <c r="DQ21" s="18"/>
      <c r="DR21" s="19"/>
      <c r="DS21" s="19"/>
      <c r="DT21" s="19"/>
      <c r="DU21" s="20"/>
      <c r="DV21" s="18"/>
      <c r="DW21" s="19"/>
      <c r="DX21" s="19"/>
      <c r="DY21" s="19"/>
      <c r="DZ21" s="20"/>
      <c r="EA21" s="18">
        <v>587550</v>
      </c>
      <c r="EB21" s="19">
        <f t="shared" si="12"/>
        <v>94008</v>
      </c>
      <c r="EC21" s="19">
        <f t="shared" si="13"/>
        <v>681558</v>
      </c>
      <c r="ED21" s="19">
        <f>+EC21*F21</f>
        <v>681558</v>
      </c>
      <c r="EE21" s="52" t="str">
        <f>IF(ED21&lt;=J21,"Cumple","No Cumple")</f>
        <v>Cumple</v>
      </c>
      <c r="EF21" s="55">
        <f>J21</f>
        <v>681581</v>
      </c>
    </row>
    <row r="22" spans="1:136" ht="12.75" customHeight="1" x14ac:dyDescent="0.15">
      <c r="A22" s="25"/>
      <c r="B22" s="26" t="s">
        <v>59</v>
      </c>
      <c r="C22" s="27"/>
      <c r="D22" s="27"/>
      <c r="E22" s="27"/>
      <c r="F22" s="27"/>
      <c r="G22" s="29"/>
      <c r="H22" s="28"/>
      <c r="I22" s="28"/>
      <c r="J22" s="48">
        <v>24418789</v>
      </c>
      <c r="K22" s="29"/>
      <c r="L22" s="28"/>
      <c r="M22" s="28"/>
      <c r="N22" s="19"/>
      <c r="O22" s="20"/>
      <c r="P22" s="29"/>
      <c r="Q22" s="28"/>
      <c r="R22" s="28"/>
      <c r="S22" s="19"/>
      <c r="T22" s="20"/>
      <c r="U22" s="29"/>
      <c r="V22" s="28"/>
      <c r="W22" s="28"/>
      <c r="X22" s="19">
        <f>SUM(X17:X21)</f>
        <v>18328000</v>
      </c>
      <c r="Y22" s="20" t="str">
        <f>IF(X22&lt;=J22,"Cumple","No Cumple")</f>
        <v>Cumple</v>
      </c>
      <c r="Z22" s="29"/>
      <c r="AA22" s="28"/>
      <c r="AB22" s="28"/>
      <c r="AC22" s="19"/>
      <c r="AD22" s="20"/>
      <c r="AE22" s="29"/>
      <c r="AF22" s="28"/>
      <c r="AG22" s="28"/>
      <c r="AH22" s="19"/>
      <c r="AI22" s="20"/>
      <c r="AJ22" s="29"/>
      <c r="AK22" s="28"/>
      <c r="AL22" s="28"/>
      <c r="AM22" s="19"/>
      <c r="AN22" s="20"/>
      <c r="AO22" s="29"/>
      <c r="AP22" s="28"/>
      <c r="AQ22" s="28"/>
      <c r="AR22" s="19"/>
      <c r="AS22" s="20"/>
      <c r="AT22" s="29"/>
      <c r="AU22" s="28"/>
      <c r="AV22" s="28"/>
      <c r="AW22" s="19"/>
      <c r="AX22" s="20"/>
      <c r="AY22" s="29"/>
      <c r="AZ22" s="28"/>
      <c r="BA22" s="28"/>
      <c r="BB22" s="19"/>
      <c r="BC22" s="20"/>
      <c r="BD22" s="29"/>
      <c r="BE22" s="28"/>
      <c r="BF22" s="28"/>
      <c r="BG22" s="19"/>
      <c r="BH22" s="20"/>
      <c r="BI22" s="29"/>
      <c r="BJ22" s="28"/>
      <c r="BK22" s="28"/>
      <c r="BL22" s="19"/>
      <c r="BM22" s="20"/>
      <c r="BN22" s="29"/>
      <c r="BO22" s="28"/>
      <c r="BP22" s="28"/>
      <c r="BQ22" s="19"/>
      <c r="BR22" s="20"/>
      <c r="BS22" s="29"/>
      <c r="BT22" s="28"/>
      <c r="BU22" s="28"/>
      <c r="BV22" s="19"/>
      <c r="BW22" s="20"/>
      <c r="BX22" s="29"/>
      <c r="BY22" s="28"/>
      <c r="BZ22" s="28"/>
      <c r="CA22" s="19"/>
      <c r="CB22" s="20"/>
      <c r="CC22" s="29"/>
      <c r="CD22" s="28"/>
      <c r="CE22" s="28"/>
      <c r="CF22" s="19"/>
      <c r="CG22" s="20"/>
      <c r="CH22" s="29"/>
      <c r="CI22" s="28"/>
      <c r="CJ22" s="28"/>
      <c r="CK22" s="19"/>
      <c r="CL22" s="20"/>
      <c r="CM22" s="29"/>
      <c r="CN22" s="28"/>
      <c r="CO22" s="28"/>
      <c r="CP22" s="19"/>
      <c r="CQ22" s="20"/>
      <c r="CR22" s="29"/>
      <c r="CS22" s="28"/>
      <c r="CT22" s="28"/>
      <c r="CU22" s="19"/>
      <c r="CV22" s="20"/>
      <c r="CW22" s="29"/>
      <c r="CX22" s="28"/>
      <c r="CY22" s="28"/>
      <c r="CZ22" s="19">
        <f>SUM(CZ17:CZ21)</f>
        <v>20043550.68</v>
      </c>
      <c r="DA22" s="20" t="str">
        <f>IF(CZ22&lt;=J22,"Cumple","No Cumple")</f>
        <v>Cumple</v>
      </c>
      <c r="DB22" s="29"/>
      <c r="DC22" s="28"/>
      <c r="DD22" s="28"/>
      <c r="DE22" s="19"/>
      <c r="DF22" s="20"/>
      <c r="DG22" s="29"/>
      <c r="DH22" s="28"/>
      <c r="DI22" s="28"/>
      <c r="DJ22" s="19"/>
      <c r="DK22" s="20"/>
      <c r="DL22" s="29"/>
      <c r="DM22" s="28"/>
      <c r="DN22" s="28"/>
      <c r="DO22" s="19">
        <f>SUM(DO17:DO21)</f>
        <v>23382505.120000001</v>
      </c>
      <c r="DP22" s="20" t="str">
        <f>IF(DO22&lt;=J22,"Cumple","No Cumple")</f>
        <v>Cumple</v>
      </c>
      <c r="DQ22" s="29"/>
      <c r="DR22" s="28"/>
      <c r="DS22" s="28"/>
      <c r="DT22" s="19"/>
      <c r="DU22" s="20"/>
      <c r="DV22" s="29"/>
      <c r="DW22" s="28"/>
      <c r="DX22" s="28"/>
      <c r="DY22" s="19"/>
      <c r="DZ22" s="20"/>
      <c r="EA22" s="29"/>
      <c r="EB22" s="28"/>
      <c r="EC22" s="28"/>
      <c r="ED22" s="19">
        <f>SUM(ED17:ED21)</f>
        <v>24416956</v>
      </c>
      <c r="EE22" s="52" t="str">
        <f>IF(ED22&lt;=J22,"Cumple","No Cumple")</f>
        <v>Cumple</v>
      </c>
      <c r="EF22" s="55" t="s">
        <v>52</v>
      </c>
    </row>
    <row r="23" spans="1:136" ht="24.75" x14ac:dyDescent="0.15">
      <c r="A23" s="8">
        <v>12</v>
      </c>
      <c r="B23" s="8">
        <v>2600529001</v>
      </c>
      <c r="C23" s="16" t="s">
        <v>60</v>
      </c>
      <c r="D23" s="16" t="s">
        <v>38</v>
      </c>
      <c r="E23" s="16" t="s">
        <v>39</v>
      </c>
      <c r="F23" s="11">
        <v>16</v>
      </c>
      <c r="G23" s="47">
        <v>1658816</v>
      </c>
      <c r="H23" s="17">
        <v>265411</v>
      </c>
      <c r="I23" s="17">
        <v>1924227</v>
      </c>
      <c r="J23" s="21">
        <v>30787632</v>
      </c>
      <c r="K23" s="18"/>
      <c r="L23" s="19"/>
      <c r="M23" s="19"/>
      <c r="N23" s="19"/>
      <c r="O23" s="20"/>
      <c r="P23" s="18">
        <v>1519000</v>
      </c>
      <c r="Q23" s="19">
        <f>+P23*0.16</f>
        <v>243040</v>
      </c>
      <c r="R23" s="19">
        <f>+P23+Q23</f>
        <v>1762040</v>
      </c>
      <c r="S23" s="19">
        <f>+R23*F23</f>
        <v>28192640</v>
      </c>
      <c r="T23" s="20" t="str">
        <f>IF(S23&lt;=J23,"Cumple","No Cumple")</f>
        <v>Cumple</v>
      </c>
      <c r="U23" s="18">
        <v>1550000</v>
      </c>
      <c r="V23" s="19">
        <f>+U23*0.16</f>
        <v>248000</v>
      </c>
      <c r="W23" s="19">
        <f>+U23+V23</f>
        <v>1798000</v>
      </c>
      <c r="X23" s="19">
        <f>+W23*F23</f>
        <v>28768000</v>
      </c>
      <c r="Y23" s="20" t="str">
        <f>IF(X23&lt;=J23,"Cumple","No Cumple")</f>
        <v>Cumple</v>
      </c>
      <c r="Z23" s="18"/>
      <c r="AA23" s="19"/>
      <c r="AB23" s="19"/>
      <c r="AC23" s="19"/>
      <c r="AD23" s="20"/>
      <c r="AE23" s="18"/>
      <c r="AF23" s="19"/>
      <c r="AG23" s="19"/>
      <c r="AH23" s="19"/>
      <c r="AI23" s="20"/>
      <c r="AJ23" s="18"/>
      <c r="AK23" s="19"/>
      <c r="AL23" s="19"/>
      <c r="AM23" s="19"/>
      <c r="AN23" s="20"/>
      <c r="AO23" s="18"/>
      <c r="AP23" s="19"/>
      <c r="AQ23" s="19"/>
      <c r="AR23" s="19"/>
      <c r="AS23" s="20"/>
      <c r="AT23" s="18"/>
      <c r="AU23" s="19"/>
      <c r="AV23" s="19"/>
      <c r="AW23" s="19"/>
      <c r="AX23" s="20"/>
      <c r="AY23" s="18"/>
      <c r="AZ23" s="19"/>
      <c r="BA23" s="19"/>
      <c r="BB23" s="19"/>
      <c r="BC23" s="20"/>
      <c r="BD23" s="18"/>
      <c r="BE23" s="19"/>
      <c r="BF23" s="19"/>
      <c r="BG23" s="19"/>
      <c r="BH23" s="20"/>
      <c r="BI23" s="18"/>
      <c r="BJ23" s="19"/>
      <c r="BK23" s="19"/>
      <c r="BL23" s="19"/>
      <c r="BM23" s="20"/>
      <c r="BN23" s="18"/>
      <c r="BO23" s="19"/>
      <c r="BP23" s="19"/>
      <c r="BQ23" s="19"/>
      <c r="BR23" s="20"/>
      <c r="BS23" s="18"/>
      <c r="BT23" s="19"/>
      <c r="BU23" s="19"/>
      <c r="BV23" s="19"/>
      <c r="BW23" s="20"/>
      <c r="BX23" s="18"/>
      <c r="BY23" s="19"/>
      <c r="BZ23" s="19"/>
      <c r="CA23" s="19"/>
      <c r="CB23" s="20"/>
      <c r="CC23" s="18"/>
      <c r="CD23" s="19"/>
      <c r="CE23" s="19"/>
      <c r="CF23" s="19"/>
      <c r="CG23" s="20"/>
      <c r="CH23" s="18"/>
      <c r="CI23" s="19"/>
      <c r="CJ23" s="19"/>
      <c r="CK23" s="19"/>
      <c r="CL23" s="20"/>
      <c r="CM23" s="18"/>
      <c r="CN23" s="19"/>
      <c r="CO23" s="19"/>
      <c r="CP23" s="19"/>
      <c r="CQ23" s="20"/>
      <c r="CR23" s="18"/>
      <c r="CS23" s="19"/>
      <c r="CT23" s="19"/>
      <c r="CU23" s="19"/>
      <c r="CV23" s="20"/>
      <c r="CW23" s="18"/>
      <c r="CX23" s="19"/>
      <c r="CY23" s="19"/>
      <c r="CZ23" s="19"/>
      <c r="DA23" s="20"/>
      <c r="DB23" s="18"/>
      <c r="DC23" s="19"/>
      <c r="DD23" s="19"/>
      <c r="DE23" s="19"/>
      <c r="DF23" s="20"/>
      <c r="DG23" s="18"/>
      <c r="DH23" s="19"/>
      <c r="DI23" s="19"/>
      <c r="DJ23" s="19"/>
      <c r="DK23" s="20"/>
      <c r="DL23" s="18"/>
      <c r="DM23" s="19"/>
      <c r="DN23" s="19"/>
      <c r="DO23" s="19"/>
      <c r="DP23" s="20"/>
      <c r="DQ23" s="18">
        <v>1643128</v>
      </c>
      <c r="DR23" s="19">
        <f>+DQ23*0.16</f>
        <v>262900.47999999998</v>
      </c>
      <c r="DS23" s="19">
        <f>+DQ23+DR23</f>
        <v>1906028.48</v>
      </c>
      <c r="DT23" s="19">
        <f>+DS23*F23</f>
        <v>30496455.68</v>
      </c>
      <c r="DU23" s="20" t="str">
        <f>IF(DT23&lt;=J23,"Cumple","No Cumple")</f>
        <v>Cumple</v>
      </c>
      <c r="DV23" s="18"/>
      <c r="DW23" s="19"/>
      <c r="DX23" s="19"/>
      <c r="DY23" s="19"/>
      <c r="DZ23" s="20"/>
      <c r="EA23" s="18"/>
      <c r="EB23" s="19"/>
      <c r="EC23" s="19"/>
      <c r="ED23" s="19"/>
      <c r="EE23" s="52"/>
      <c r="EF23" s="55">
        <f>J23</f>
        <v>30787632</v>
      </c>
    </row>
    <row r="24" spans="1:136" ht="24.75" x14ac:dyDescent="0.15">
      <c r="A24" s="8">
        <v>13</v>
      </c>
      <c r="B24" s="8">
        <v>2650161016</v>
      </c>
      <c r="C24" s="16" t="s">
        <v>61</v>
      </c>
      <c r="D24" s="16" t="s">
        <v>38</v>
      </c>
      <c r="E24" s="16" t="s">
        <v>39</v>
      </c>
      <c r="F24" s="11">
        <v>1</v>
      </c>
      <c r="G24" s="47">
        <v>103375631</v>
      </c>
      <c r="H24" s="17">
        <v>16540101</v>
      </c>
      <c r="I24" s="17">
        <v>119915732</v>
      </c>
      <c r="J24" s="21">
        <v>119915732</v>
      </c>
      <c r="K24" s="18"/>
      <c r="L24" s="19"/>
      <c r="M24" s="19"/>
      <c r="N24" s="19"/>
      <c r="O24" s="20"/>
      <c r="P24" s="18">
        <v>15580000</v>
      </c>
      <c r="Q24" s="19">
        <f>+P24*0.16</f>
        <v>2492800</v>
      </c>
      <c r="R24" s="19">
        <f>+P24+Q24</f>
        <v>18072800</v>
      </c>
      <c r="S24" s="19">
        <f>+R24*F24</f>
        <v>18072800</v>
      </c>
      <c r="T24" s="20" t="str">
        <f>IF(S24&lt;=J24,"Cumple","No Cumple")</f>
        <v>Cumple</v>
      </c>
      <c r="U24" s="18"/>
      <c r="V24" s="19"/>
      <c r="W24" s="19"/>
      <c r="X24" s="19"/>
      <c r="Y24" s="20"/>
      <c r="Z24" s="18"/>
      <c r="AA24" s="19"/>
      <c r="AB24" s="19"/>
      <c r="AC24" s="19"/>
      <c r="AD24" s="20"/>
      <c r="AE24" s="18"/>
      <c r="AF24" s="19"/>
      <c r="AG24" s="19"/>
      <c r="AH24" s="19"/>
      <c r="AI24" s="20"/>
      <c r="AJ24" s="18"/>
      <c r="AK24" s="19"/>
      <c r="AL24" s="19"/>
      <c r="AM24" s="19"/>
      <c r="AN24" s="20"/>
      <c r="AO24" s="18"/>
      <c r="AP24" s="19"/>
      <c r="AQ24" s="19"/>
      <c r="AR24" s="19"/>
      <c r="AS24" s="20"/>
      <c r="AT24" s="18"/>
      <c r="AU24" s="19"/>
      <c r="AV24" s="19"/>
      <c r="AW24" s="19"/>
      <c r="AX24" s="20"/>
      <c r="AY24" s="18"/>
      <c r="AZ24" s="19"/>
      <c r="BA24" s="19"/>
      <c r="BB24" s="19"/>
      <c r="BC24" s="20"/>
      <c r="BD24" s="18"/>
      <c r="BE24" s="19"/>
      <c r="BF24" s="19"/>
      <c r="BG24" s="19"/>
      <c r="BH24" s="20"/>
      <c r="BI24" s="18">
        <v>87517342</v>
      </c>
      <c r="BJ24" s="19">
        <f>+BI24*0.16</f>
        <v>14002774.720000001</v>
      </c>
      <c r="BK24" s="19">
        <f>+BI24+BJ24</f>
        <v>101520116.72</v>
      </c>
      <c r="BL24" s="19">
        <f>+BK24*F24</f>
        <v>101520116.72</v>
      </c>
      <c r="BM24" s="20" t="str">
        <f>IF(BL24&lt;=J24,"Cumple","No Cumple")</f>
        <v>Cumple</v>
      </c>
      <c r="BN24" s="18"/>
      <c r="BO24" s="19"/>
      <c r="BP24" s="19"/>
      <c r="BQ24" s="19"/>
      <c r="BR24" s="20"/>
      <c r="BS24" s="18"/>
      <c r="BT24" s="19"/>
      <c r="BU24" s="19"/>
      <c r="BV24" s="19"/>
      <c r="BW24" s="20"/>
      <c r="BX24" s="18"/>
      <c r="BY24" s="19"/>
      <c r="BZ24" s="19"/>
      <c r="CA24" s="19"/>
      <c r="CB24" s="20"/>
      <c r="CC24" s="18"/>
      <c r="CD24" s="19"/>
      <c r="CE24" s="19"/>
      <c r="CF24" s="19"/>
      <c r="CG24" s="20"/>
      <c r="CH24" s="18"/>
      <c r="CI24" s="19"/>
      <c r="CJ24" s="19"/>
      <c r="CK24" s="19"/>
      <c r="CL24" s="20"/>
      <c r="CM24" s="18"/>
      <c r="CN24" s="19"/>
      <c r="CO24" s="19"/>
      <c r="CP24" s="19"/>
      <c r="CQ24" s="20"/>
      <c r="CR24" s="18">
        <v>95000000</v>
      </c>
      <c r="CS24" s="19">
        <f>+CR24*0.16</f>
        <v>15200000</v>
      </c>
      <c r="CT24" s="19">
        <f>+CR24+CS24</f>
        <v>110200000</v>
      </c>
      <c r="CU24" s="19">
        <f>+CT24*F24</f>
        <v>110200000</v>
      </c>
      <c r="CV24" s="20" t="str">
        <f>IF(CU24&lt;=J24,"Cumple","No Cumple")</f>
        <v>Cumple</v>
      </c>
      <c r="CW24" s="18"/>
      <c r="CX24" s="19"/>
      <c r="CY24" s="19"/>
      <c r="CZ24" s="19"/>
      <c r="DA24" s="20"/>
      <c r="DB24" s="18"/>
      <c r="DC24" s="19"/>
      <c r="DD24" s="19"/>
      <c r="DE24" s="19"/>
      <c r="DF24" s="20"/>
      <c r="DG24" s="18"/>
      <c r="DH24" s="19"/>
      <c r="DI24" s="19"/>
      <c r="DJ24" s="19"/>
      <c r="DK24" s="20"/>
      <c r="DL24" s="18"/>
      <c r="DM24" s="19"/>
      <c r="DN24" s="19"/>
      <c r="DO24" s="19"/>
      <c r="DP24" s="20"/>
      <c r="DQ24" s="18"/>
      <c r="DR24" s="19"/>
      <c r="DS24" s="19"/>
      <c r="DT24" s="19"/>
      <c r="DU24" s="20"/>
      <c r="DV24" s="18"/>
      <c r="DW24" s="19"/>
      <c r="DX24" s="19"/>
      <c r="DY24" s="19"/>
      <c r="DZ24" s="20"/>
      <c r="EA24" s="18"/>
      <c r="EB24" s="19"/>
      <c r="EC24" s="19"/>
      <c r="ED24" s="19"/>
      <c r="EE24" s="52"/>
      <c r="EF24" s="55">
        <f>J24</f>
        <v>119915732</v>
      </c>
    </row>
    <row r="25" spans="1:136" ht="41.25" x14ac:dyDescent="0.15">
      <c r="A25" s="8">
        <v>14</v>
      </c>
      <c r="B25" s="8">
        <v>2600210007</v>
      </c>
      <c r="C25" s="16" t="s">
        <v>62</v>
      </c>
      <c r="D25" s="16" t="s">
        <v>38</v>
      </c>
      <c r="E25" s="16" t="s">
        <v>39</v>
      </c>
      <c r="F25" s="11">
        <v>1</v>
      </c>
      <c r="G25" s="47">
        <v>14650000</v>
      </c>
      <c r="H25" s="17">
        <v>2344000</v>
      </c>
      <c r="I25" s="17">
        <v>16994000</v>
      </c>
      <c r="J25" s="21">
        <v>16994000</v>
      </c>
      <c r="K25" s="18"/>
      <c r="L25" s="19"/>
      <c r="M25" s="19"/>
      <c r="N25" s="19"/>
      <c r="O25" s="20"/>
      <c r="P25" s="18">
        <v>14640000</v>
      </c>
      <c r="Q25" s="19">
        <f>+P25*0.16</f>
        <v>2342400</v>
      </c>
      <c r="R25" s="19">
        <f>+P25+Q25</f>
        <v>16982400</v>
      </c>
      <c r="S25" s="19">
        <f>+R25*F25</f>
        <v>16982400</v>
      </c>
      <c r="T25" s="20" t="str">
        <f>IF(S25&lt;=J25,"Cumple","No Cumple")</f>
        <v>Cumple</v>
      </c>
      <c r="U25" s="18"/>
      <c r="V25" s="19"/>
      <c r="W25" s="19"/>
      <c r="X25" s="19"/>
      <c r="Y25" s="20"/>
      <c r="Z25" s="18"/>
      <c r="AA25" s="19"/>
      <c r="AB25" s="19"/>
      <c r="AC25" s="19"/>
      <c r="AD25" s="20"/>
      <c r="AE25" s="18"/>
      <c r="AF25" s="19"/>
      <c r="AG25" s="19"/>
      <c r="AH25" s="19"/>
      <c r="AI25" s="20"/>
      <c r="AJ25" s="18"/>
      <c r="AK25" s="19"/>
      <c r="AL25" s="19"/>
      <c r="AM25" s="19"/>
      <c r="AN25" s="20"/>
      <c r="AO25" s="18"/>
      <c r="AP25" s="19"/>
      <c r="AQ25" s="19"/>
      <c r="AR25" s="19"/>
      <c r="AS25" s="20"/>
      <c r="AT25" s="18"/>
      <c r="AU25" s="19"/>
      <c r="AV25" s="19"/>
      <c r="AW25" s="19"/>
      <c r="AX25" s="20"/>
      <c r="AY25" s="18"/>
      <c r="AZ25" s="19"/>
      <c r="BA25" s="19"/>
      <c r="BB25" s="19"/>
      <c r="BC25" s="20"/>
      <c r="BD25" s="18"/>
      <c r="BE25" s="19"/>
      <c r="BF25" s="19"/>
      <c r="BG25" s="19"/>
      <c r="BH25" s="20"/>
      <c r="BI25" s="18"/>
      <c r="BJ25" s="19"/>
      <c r="BK25" s="19"/>
      <c r="BL25" s="19"/>
      <c r="BM25" s="20"/>
      <c r="BN25" s="18"/>
      <c r="BO25" s="19"/>
      <c r="BP25" s="19"/>
      <c r="BQ25" s="19"/>
      <c r="BR25" s="20"/>
      <c r="BS25" s="18"/>
      <c r="BT25" s="19"/>
      <c r="BU25" s="19"/>
      <c r="BV25" s="19"/>
      <c r="BW25" s="20"/>
      <c r="BX25" s="18"/>
      <c r="BY25" s="19"/>
      <c r="BZ25" s="19"/>
      <c r="CA25" s="19"/>
      <c r="CB25" s="20"/>
      <c r="CC25" s="18"/>
      <c r="CD25" s="19"/>
      <c r="CE25" s="19"/>
      <c r="CF25" s="19"/>
      <c r="CG25" s="20"/>
      <c r="CH25" s="18"/>
      <c r="CI25" s="19"/>
      <c r="CJ25" s="19"/>
      <c r="CK25" s="19"/>
      <c r="CL25" s="20"/>
      <c r="CM25" s="18"/>
      <c r="CN25" s="19"/>
      <c r="CO25" s="19"/>
      <c r="CP25" s="19"/>
      <c r="CQ25" s="20"/>
      <c r="CR25" s="18"/>
      <c r="CS25" s="19"/>
      <c r="CT25" s="19"/>
      <c r="CU25" s="19"/>
      <c r="CV25" s="20"/>
      <c r="CW25" s="18"/>
      <c r="CX25" s="19"/>
      <c r="CY25" s="19"/>
      <c r="CZ25" s="19"/>
      <c r="DA25" s="20"/>
      <c r="DB25" s="18"/>
      <c r="DC25" s="19"/>
      <c r="DD25" s="19"/>
      <c r="DE25" s="19"/>
      <c r="DF25" s="20"/>
      <c r="DG25" s="18"/>
      <c r="DH25" s="19"/>
      <c r="DI25" s="19"/>
      <c r="DJ25" s="19"/>
      <c r="DK25" s="20"/>
      <c r="DL25" s="18"/>
      <c r="DM25" s="19"/>
      <c r="DN25" s="19"/>
      <c r="DO25" s="19"/>
      <c r="DP25" s="20"/>
      <c r="DQ25" s="18"/>
      <c r="DR25" s="19"/>
      <c r="DS25" s="19"/>
      <c r="DT25" s="19"/>
      <c r="DU25" s="20"/>
      <c r="DV25" s="18"/>
      <c r="DW25" s="19"/>
      <c r="DX25" s="19"/>
      <c r="DY25" s="19"/>
      <c r="DZ25" s="20"/>
      <c r="EA25" s="18"/>
      <c r="EB25" s="19"/>
      <c r="EC25" s="19"/>
      <c r="ED25" s="19"/>
      <c r="EE25" s="52"/>
      <c r="EF25" s="55">
        <f>J25</f>
        <v>16994000</v>
      </c>
    </row>
    <row r="26" spans="1:136" s="66" customFormat="1" ht="57.75" x14ac:dyDescent="0.15">
      <c r="A26" s="56">
        <v>15</v>
      </c>
      <c r="B26" s="56">
        <v>2600572017</v>
      </c>
      <c r="C26" s="57" t="s">
        <v>63</v>
      </c>
      <c r="D26" s="57" t="s">
        <v>38</v>
      </c>
      <c r="E26" s="57" t="s">
        <v>39</v>
      </c>
      <c r="F26" s="58">
        <v>1</v>
      </c>
      <c r="G26" s="59">
        <v>77313930</v>
      </c>
      <c r="H26" s="60">
        <v>12370229</v>
      </c>
      <c r="I26" s="60">
        <v>89684159</v>
      </c>
      <c r="J26" s="61">
        <v>89684159</v>
      </c>
      <c r="K26" s="62" t="s">
        <v>96</v>
      </c>
      <c r="L26" s="63"/>
      <c r="M26" s="63"/>
      <c r="N26" s="63"/>
      <c r="O26" s="64"/>
      <c r="P26" s="62" t="s">
        <v>96</v>
      </c>
      <c r="Q26" s="63"/>
      <c r="R26" s="63"/>
      <c r="S26" s="63"/>
      <c r="T26" s="64"/>
      <c r="U26" s="62" t="s">
        <v>96</v>
      </c>
      <c r="V26" s="63"/>
      <c r="W26" s="63"/>
      <c r="X26" s="63"/>
      <c r="Y26" s="64"/>
      <c r="Z26" s="62" t="s">
        <v>96</v>
      </c>
      <c r="AA26" s="63"/>
      <c r="AB26" s="63"/>
      <c r="AC26" s="63"/>
      <c r="AD26" s="64"/>
      <c r="AE26" s="62" t="s">
        <v>96</v>
      </c>
      <c r="AF26" s="63"/>
      <c r="AG26" s="63"/>
      <c r="AH26" s="63"/>
      <c r="AI26" s="64"/>
      <c r="AJ26" s="62" t="s">
        <v>96</v>
      </c>
      <c r="AK26" s="63"/>
      <c r="AL26" s="63"/>
      <c r="AM26" s="63"/>
      <c r="AN26" s="64"/>
      <c r="AO26" s="62" t="s">
        <v>96</v>
      </c>
      <c r="AP26" s="63"/>
      <c r="AQ26" s="63"/>
      <c r="AR26" s="63"/>
      <c r="AS26" s="64"/>
      <c r="AT26" s="62" t="s">
        <v>96</v>
      </c>
      <c r="AU26" s="63"/>
      <c r="AV26" s="63"/>
      <c r="AW26" s="63"/>
      <c r="AX26" s="64"/>
      <c r="AY26" s="62" t="s">
        <v>96</v>
      </c>
      <c r="AZ26" s="63"/>
      <c r="BA26" s="63"/>
      <c r="BB26" s="63"/>
      <c r="BC26" s="64"/>
      <c r="BD26" s="62" t="s">
        <v>96</v>
      </c>
      <c r="BE26" s="63"/>
      <c r="BF26" s="63"/>
      <c r="BG26" s="63"/>
      <c r="BH26" s="64"/>
      <c r="BI26" s="62" t="s">
        <v>96</v>
      </c>
      <c r="BJ26" s="63"/>
      <c r="BK26" s="63"/>
      <c r="BL26" s="63"/>
      <c r="BM26" s="64"/>
      <c r="BN26" s="62" t="s">
        <v>96</v>
      </c>
      <c r="BO26" s="63"/>
      <c r="BP26" s="63"/>
      <c r="BQ26" s="63"/>
      <c r="BR26" s="64"/>
      <c r="BS26" s="62" t="s">
        <v>96</v>
      </c>
      <c r="BT26" s="63"/>
      <c r="BU26" s="63"/>
      <c r="BV26" s="63"/>
      <c r="BW26" s="64"/>
      <c r="BX26" s="62" t="s">
        <v>96</v>
      </c>
      <c r="BY26" s="63"/>
      <c r="BZ26" s="63"/>
      <c r="CA26" s="63"/>
      <c r="CB26" s="64"/>
      <c r="CC26" s="62" t="s">
        <v>96</v>
      </c>
      <c r="CD26" s="63"/>
      <c r="CE26" s="63"/>
      <c r="CF26" s="63"/>
      <c r="CG26" s="64"/>
      <c r="CH26" s="62" t="s">
        <v>96</v>
      </c>
      <c r="CI26" s="63"/>
      <c r="CJ26" s="63"/>
      <c r="CK26" s="63"/>
      <c r="CL26" s="64"/>
      <c r="CM26" s="62" t="s">
        <v>96</v>
      </c>
      <c r="CN26" s="63"/>
      <c r="CO26" s="63"/>
      <c r="CP26" s="63"/>
      <c r="CQ26" s="64"/>
      <c r="CR26" s="62" t="s">
        <v>96</v>
      </c>
      <c r="CS26" s="63"/>
      <c r="CT26" s="63"/>
      <c r="CU26" s="63"/>
      <c r="CV26" s="64"/>
      <c r="CW26" s="62" t="s">
        <v>96</v>
      </c>
      <c r="CX26" s="63"/>
      <c r="CY26" s="63"/>
      <c r="CZ26" s="63"/>
      <c r="DA26" s="64"/>
      <c r="DB26" s="62" t="s">
        <v>96</v>
      </c>
      <c r="DC26" s="63"/>
      <c r="DD26" s="63"/>
      <c r="DE26" s="63"/>
      <c r="DF26" s="64"/>
      <c r="DG26" s="62" t="s">
        <v>96</v>
      </c>
      <c r="DH26" s="63"/>
      <c r="DI26" s="63"/>
      <c r="DJ26" s="63"/>
      <c r="DK26" s="64"/>
      <c r="DL26" s="62" t="s">
        <v>96</v>
      </c>
      <c r="DM26" s="63"/>
      <c r="DN26" s="63"/>
      <c r="DO26" s="63"/>
      <c r="DP26" s="64"/>
      <c r="DQ26" s="62" t="s">
        <v>96</v>
      </c>
      <c r="DR26" s="63"/>
      <c r="DS26" s="63"/>
      <c r="DT26" s="63"/>
      <c r="DU26" s="64"/>
      <c r="DV26" s="62" t="s">
        <v>96</v>
      </c>
      <c r="DW26" s="63"/>
      <c r="DX26" s="63"/>
      <c r="DY26" s="63"/>
      <c r="DZ26" s="64"/>
      <c r="EA26" s="62" t="s">
        <v>96</v>
      </c>
      <c r="EB26" s="63"/>
      <c r="EC26" s="63"/>
      <c r="ED26" s="63"/>
      <c r="EE26" s="64"/>
      <c r="EF26" s="65">
        <f>J26</f>
        <v>89684159</v>
      </c>
    </row>
    <row r="27" spans="1:136" s="66" customFormat="1" ht="41.25" x14ac:dyDescent="0.15">
      <c r="A27" s="56">
        <v>16</v>
      </c>
      <c r="B27" s="67">
        <v>2600745004</v>
      </c>
      <c r="C27" s="57" t="s">
        <v>64</v>
      </c>
      <c r="D27" s="57" t="s">
        <v>38</v>
      </c>
      <c r="E27" s="57" t="s">
        <v>39</v>
      </c>
      <c r="F27" s="68">
        <v>2</v>
      </c>
      <c r="G27" s="59">
        <v>26524100</v>
      </c>
      <c r="H27" s="60">
        <v>4243856</v>
      </c>
      <c r="I27" s="60">
        <v>30767956</v>
      </c>
      <c r="J27" s="61">
        <v>61535912</v>
      </c>
      <c r="K27" s="62" t="s">
        <v>96</v>
      </c>
      <c r="L27" s="63"/>
      <c r="M27" s="63"/>
      <c r="N27" s="63"/>
      <c r="O27" s="64"/>
      <c r="P27" s="62" t="s">
        <v>96</v>
      </c>
      <c r="Q27" s="63"/>
      <c r="R27" s="63"/>
      <c r="S27" s="63"/>
      <c r="T27" s="64"/>
      <c r="U27" s="62" t="s">
        <v>96</v>
      </c>
      <c r="V27" s="63"/>
      <c r="W27" s="63"/>
      <c r="X27" s="63"/>
      <c r="Y27" s="64"/>
      <c r="Z27" s="62" t="s">
        <v>96</v>
      </c>
      <c r="AA27" s="63"/>
      <c r="AB27" s="63"/>
      <c r="AC27" s="63"/>
      <c r="AD27" s="64"/>
      <c r="AE27" s="62" t="s">
        <v>96</v>
      </c>
      <c r="AF27" s="63"/>
      <c r="AG27" s="63"/>
      <c r="AH27" s="63"/>
      <c r="AI27" s="64"/>
      <c r="AJ27" s="62" t="s">
        <v>96</v>
      </c>
      <c r="AK27" s="63"/>
      <c r="AL27" s="63"/>
      <c r="AM27" s="63"/>
      <c r="AN27" s="64"/>
      <c r="AO27" s="62" t="s">
        <v>96</v>
      </c>
      <c r="AP27" s="63"/>
      <c r="AQ27" s="63"/>
      <c r="AR27" s="63"/>
      <c r="AS27" s="64"/>
      <c r="AT27" s="62" t="s">
        <v>96</v>
      </c>
      <c r="AU27" s="63"/>
      <c r="AV27" s="63"/>
      <c r="AW27" s="63"/>
      <c r="AX27" s="64"/>
      <c r="AY27" s="62" t="s">
        <v>96</v>
      </c>
      <c r="AZ27" s="63"/>
      <c r="BA27" s="63"/>
      <c r="BB27" s="63"/>
      <c r="BC27" s="64"/>
      <c r="BD27" s="62" t="s">
        <v>96</v>
      </c>
      <c r="BE27" s="63"/>
      <c r="BF27" s="63"/>
      <c r="BG27" s="63"/>
      <c r="BH27" s="64"/>
      <c r="BI27" s="62" t="s">
        <v>96</v>
      </c>
      <c r="BJ27" s="63"/>
      <c r="BK27" s="63"/>
      <c r="BL27" s="63"/>
      <c r="BM27" s="64"/>
      <c r="BN27" s="62" t="s">
        <v>96</v>
      </c>
      <c r="BO27" s="63"/>
      <c r="BP27" s="63"/>
      <c r="BQ27" s="63"/>
      <c r="BR27" s="64"/>
      <c r="BS27" s="62" t="s">
        <v>96</v>
      </c>
      <c r="BT27" s="63"/>
      <c r="BU27" s="63"/>
      <c r="BV27" s="63"/>
      <c r="BW27" s="64"/>
      <c r="BX27" s="62" t="s">
        <v>96</v>
      </c>
      <c r="BY27" s="63"/>
      <c r="BZ27" s="63"/>
      <c r="CA27" s="63"/>
      <c r="CB27" s="64"/>
      <c r="CC27" s="62" t="s">
        <v>96</v>
      </c>
      <c r="CD27" s="63"/>
      <c r="CE27" s="63"/>
      <c r="CF27" s="63"/>
      <c r="CG27" s="64"/>
      <c r="CH27" s="62" t="s">
        <v>96</v>
      </c>
      <c r="CI27" s="63"/>
      <c r="CJ27" s="63"/>
      <c r="CK27" s="63"/>
      <c r="CL27" s="64"/>
      <c r="CM27" s="62" t="s">
        <v>96</v>
      </c>
      <c r="CN27" s="63"/>
      <c r="CO27" s="63"/>
      <c r="CP27" s="63"/>
      <c r="CQ27" s="64"/>
      <c r="CR27" s="62" t="s">
        <v>96</v>
      </c>
      <c r="CS27" s="63"/>
      <c r="CT27" s="63"/>
      <c r="CU27" s="63"/>
      <c r="CV27" s="64"/>
      <c r="CW27" s="62" t="s">
        <v>96</v>
      </c>
      <c r="CX27" s="63"/>
      <c r="CY27" s="63"/>
      <c r="CZ27" s="63"/>
      <c r="DA27" s="64"/>
      <c r="DB27" s="62" t="s">
        <v>96</v>
      </c>
      <c r="DC27" s="63"/>
      <c r="DD27" s="63"/>
      <c r="DE27" s="63"/>
      <c r="DF27" s="64"/>
      <c r="DG27" s="62" t="s">
        <v>96</v>
      </c>
      <c r="DH27" s="63"/>
      <c r="DI27" s="63"/>
      <c r="DJ27" s="63"/>
      <c r="DK27" s="64"/>
      <c r="DL27" s="62" t="s">
        <v>96</v>
      </c>
      <c r="DM27" s="63"/>
      <c r="DN27" s="63"/>
      <c r="DO27" s="63"/>
      <c r="DP27" s="64"/>
      <c r="DQ27" s="62" t="s">
        <v>96</v>
      </c>
      <c r="DR27" s="63"/>
      <c r="DS27" s="63"/>
      <c r="DT27" s="63"/>
      <c r="DU27" s="64"/>
      <c r="DV27" s="62" t="s">
        <v>96</v>
      </c>
      <c r="DW27" s="63"/>
      <c r="DX27" s="63"/>
      <c r="DY27" s="63"/>
      <c r="DZ27" s="64"/>
      <c r="EA27" s="62" t="s">
        <v>96</v>
      </c>
      <c r="EB27" s="63"/>
      <c r="EC27" s="63"/>
      <c r="ED27" s="63"/>
      <c r="EE27" s="64"/>
      <c r="EF27" s="65">
        <f>J27</f>
        <v>61535912</v>
      </c>
    </row>
    <row r="28" spans="1:136" ht="41.25" x14ac:dyDescent="0.15">
      <c r="A28" s="23">
        <v>17</v>
      </c>
      <c r="B28" s="31">
        <v>26006122001</v>
      </c>
      <c r="C28" s="16" t="s">
        <v>65</v>
      </c>
      <c r="D28" s="16" t="s">
        <v>38</v>
      </c>
      <c r="E28" s="16" t="s">
        <v>39</v>
      </c>
      <c r="F28" s="44">
        <v>3</v>
      </c>
      <c r="G28" s="47">
        <v>96175800</v>
      </c>
      <c r="H28" s="17">
        <v>15388128</v>
      </c>
      <c r="I28" s="17">
        <v>111563928</v>
      </c>
      <c r="J28" s="21">
        <v>334691784</v>
      </c>
      <c r="K28" s="18"/>
      <c r="L28" s="19"/>
      <c r="M28" s="19"/>
      <c r="N28" s="19"/>
      <c r="O28" s="20"/>
      <c r="P28" s="18"/>
      <c r="Q28" s="19"/>
      <c r="R28" s="19"/>
      <c r="S28" s="19"/>
      <c r="T28" s="20"/>
      <c r="U28" s="18"/>
      <c r="V28" s="19"/>
      <c r="W28" s="19"/>
      <c r="X28" s="19"/>
      <c r="Y28" s="20"/>
      <c r="Z28" s="18"/>
      <c r="AA28" s="19"/>
      <c r="AB28" s="19"/>
      <c r="AC28" s="19"/>
      <c r="AD28" s="20"/>
      <c r="AE28" s="18"/>
      <c r="AF28" s="19"/>
      <c r="AG28" s="19"/>
      <c r="AH28" s="19"/>
      <c r="AI28" s="20"/>
      <c r="AJ28" s="18"/>
      <c r="AK28" s="19"/>
      <c r="AL28" s="19"/>
      <c r="AM28" s="19"/>
      <c r="AN28" s="20"/>
      <c r="AO28" s="18"/>
      <c r="AP28" s="19"/>
      <c r="AQ28" s="19"/>
      <c r="AR28" s="19"/>
      <c r="AS28" s="20"/>
      <c r="AT28" s="18"/>
      <c r="AU28" s="19"/>
      <c r="AV28" s="19"/>
      <c r="AW28" s="19"/>
      <c r="AX28" s="20"/>
      <c r="AY28" s="18"/>
      <c r="AZ28" s="19"/>
      <c r="BA28" s="19"/>
      <c r="BB28" s="19"/>
      <c r="BC28" s="20"/>
      <c r="BD28" s="18"/>
      <c r="BE28" s="19"/>
      <c r="BF28" s="19"/>
      <c r="BG28" s="19"/>
      <c r="BH28" s="20"/>
      <c r="BI28" s="18"/>
      <c r="BJ28" s="19"/>
      <c r="BK28" s="19"/>
      <c r="BL28" s="19"/>
      <c r="BM28" s="20"/>
      <c r="BN28" s="18"/>
      <c r="BO28" s="19"/>
      <c r="BP28" s="19"/>
      <c r="BQ28" s="19"/>
      <c r="BR28" s="20"/>
      <c r="BS28" s="18"/>
      <c r="BT28" s="19"/>
      <c r="BU28" s="19"/>
      <c r="BV28" s="19"/>
      <c r="BW28" s="20"/>
      <c r="BX28" s="18"/>
      <c r="BY28" s="19"/>
      <c r="BZ28" s="19"/>
      <c r="CA28" s="19"/>
      <c r="CB28" s="20"/>
      <c r="CC28" s="18"/>
      <c r="CD28" s="19"/>
      <c r="CE28" s="19"/>
      <c r="CF28" s="19"/>
      <c r="CG28" s="20"/>
      <c r="CH28" s="18"/>
      <c r="CI28" s="19"/>
      <c r="CJ28" s="19"/>
      <c r="CK28" s="19"/>
      <c r="CL28" s="20"/>
      <c r="CM28" s="18"/>
      <c r="CN28" s="19"/>
      <c r="CO28" s="19"/>
      <c r="CP28" s="19"/>
      <c r="CQ28" s="20"/>
      <c r="CR28" s="18"/>
      <c r="CS28" s="19"/>
      <c r="CT28" s="19"/>
      <c r="CU28" s="19"/>
      <c r="CV28" s="20"/>
      <c r="CW28" s="18"/>
      <c r="CX28" s="19"/>
      <c r="CY28" s="19"/>
      <c r="CZ28" s="19"/>
      <c r="DA28" s="20"/>
      <c r="DB28" s="18">
        <v>96175800</v>
      </c>
      <c r="DC28" s="19">
        <f>+DB28*0.16</f>
        <v>15388128</v>
      </c>
      <c r="DD28" s="19">
        <f>+DB28+DC28</f>
        <v>111563928</v>
      </c>
      <c r="DE28" s="19">
        <f>+DD28*F28</f>
        <v>334691784</v>
      </c>
      <c r="DF28" s="20" t="str">
        <f>IF(DE28&lt;=J28,"Cumple","No Cumple")</f>
        <v>Cumple</v>
      </c>
      <c r="DG28" s="18"/>
      <c r="DH28" s="19"/>
      <c r="DI28" s="19"/>
      <c r="DJ28" s="19"/>
      <c r="DK28" s="20"/>
      <c r="DL28" s="18"/>
      <c r="DM28" s="19"/>
      <c r="DN28" s="19"/>
      <c r="DO28" s="19"/>
      <c r="DP28" s="20"/>
      <c r="DQ28" s="18"/>
      <c r="DR28" s="19"/>
      <c r="DS28" s="19"/>
      <c r="DT28" s="19"/>
      <c r="DU28" s="20"/>
      <c r="DV28" s="18">
        <v>86441400</v>
      </c>
      <c r="DW28" s="19">
        <f>+DV28*0.16</f>
        <v>13830624</v>
      </c>
      <c r="DX28" s="19">
        <f>+DV28+DW28</f>
        <v>100272024</v>
      </c>
      <c r="DY28" s="19">
        <f>+DX28*F28</f>
        <v>300816072</v>
      </c>
      <c r="DZ28" s="20" t="str">
        <f>IF(DY28&lt;=J28,"Cumple","No Cumple")</f>
        <v>Cumple</v>
      </c>
      <c r="EA28" s="18"/>
      <c r="EB28" s="19"/>
      <c r="EC28" s="19"/>
      <c r="ED28" s="19"/>
      <c r="EE28" s="52"/>
      <c r="EF28" s="55">
        <f>J28</f>
        <v>334691784</v>
      </c>
    </row>
    <row r="29" spans="1:136" ht="57.75" x14ac:dyDescent="0.15">
      <c r="A29" s="25"/>
      <c r="B29" s="31">
        <v>26006122001</v>
      </c>
      <c r="C29" s="16" t="s">
        <v>66</v>
      </c>
      <c r="D29" s="16" t="s">
        <v>38</v>
      </c>
      <c r="E29" s="16" t="s">
        <v>39</v>
      </c>
      <c r="F29" s="44">
        <v>2</v>
      </c>
      <c r="G29" s="47">
        <v>112713250</v>
      </c>
      <c r="H29" s="17">
        <v>18034120</v>
      </c>
      <c r="I29" s="17">
        <v>130747370</v>
      </c>
      <c r="J29" s="21">
        <v>261494740</v>
      </c>
      <c r="K29" s="18"/>
      <c r="L29" s="19"/>
      <c r="M29" s="19"/>
      <c r="N29" s="19"/>
      <c r="O29" s="20"/>
      <c r="P29" s="18"/>
      <c r="Q29" s="19"/>
      <c r="R29" s="19"/>
      <c r="S29" s="19"/>
      <c r="T29" s="20"/>
      <c r="U29" s="18"/>
      <c r="V29" s="19"/>
      <c r="W29" s="19"/>
      <c r="X29" s="19"/>
      <c r="Y29" s="20"/>
      <c r="Z29" s="18"/>
      <c r="AA29" s="19"/>
      <c r="AB29" s="19"/>
      <c r="AC29" s="19"/>
      <c r="AD29" s="20"/>
      <c r="AE29" s="18"/>
      <c r="AF29" s="19"/>
      <c r="AG29" s="19"/>
      <c r="AH29" s="19"/>
      <c r="AI29" s="20"/>
      <c r="AJ29" s="18"/>
      <c r="AK29" s="19"/>
      <c r="AL29" s="19"/>
      <c r="AM29" s="19"/>
      <c r="AN29" s="20"/>
      <c r="AO29" s="18"/>
      <c r="AP29" s="19"/>
      <c r="AQ29" s="19"/>
      <c r="AR29" s="19"/>
      <c r="AS29" s="20"/>
      <c r="AT29" s="18"/>
      <c r="AU29" s="19"/>
      <c r="AV29" s="19"/>
      <c r="AW29" s="19"/>
      <c r="AX29" s="20"/>
      <c r="AY29" s="18"/>
      <c r="AZ29" s="19"/>
      <c r="BA29" s="19"/>
      <c r="BB29" s="19"/>
      <c r="BC29" s="20"/>
      <c r="BD29" s="18"/>
      <c r="BE29" s="19"/>
      <c r="BF29" s="19"/>
      <c r="BG29" s="19"/>
      <c r="BH29" s="20"/>
      <c r="BI29" s="18"/>
      <c r="BJ29" s="19"/>
      <c r="BK29" s="19"/>
      <c r="BL29" s="19"/>
      <c r="BM29" s="20"/>
      <c r="BN29" s="18"/>
      <c r="BO29" s="19"/>
      <c r="BP29" s="19"/>
      <c r="BQ29" s="19"/>
      <c r="BR29" s="20"/>
      <c r="BS29" s="18"/>
      <c r="BT29" s="19"/>
      <c r="BU29" s="19"/>
      <c r="BV29" s="19"/>
      <c r="BW29" s="20"/>
      <c r="BX29" s="18"/>
      <c r="BY29" s="19"/>
      <c r="BZ29" s="19"/>
      <c r="CA29" s="19"/>
      <c r="CB29" s="20"/>
      <c r="CC29" s="18"/>
      <c r="CD29" s="19"/>
      <c r="CE29" s="19"/>
      <c r="CF29" s="19"/>
      <c r="CG29" s="20"/>
      <c r="CH29" s="18"/>
      <c r="CI29" s="19"/>
      <c r="CJ29" s="19"/>
      <c r="CK29" s="19"/>
      <c r="CL29" s="20"/>
      <c r="CM29" s="18"/>
      <c r="CN29" s="19"/>
      <c r="CO29" s="19"/>
      <c r="CP29" s="19"/>
      <c r="CQ29" s="20"/>
      <c r="CR29" s="18"/>
      <c r="CS29" s="19"/>
      <c r="CT29" s="19"/>
      <c r="CU29" s="19"/>
      <c r="CV29" s="20"/>
      <c r="CW29" s="18"/>
      <c r="CX29" s="19"/>
      <c r="CY29" s="19"/>
      <c r="CZ29" s="19"/>
      <c r="DA29" s="20"/>
      <c r="DB29" s="18">
        <v>112713250</v>
      </c>
      <c r="DC29" s="19">
        <f>+DB29*0.16</f>
        <v>18034120</v>
      </c>
      <c r="DD29" s="19">
        <f>+DB29+DC29</f>
        <v>130747370</v>
      </c>
      <c r="DE29" s="19">
        <f>+DD29*F29</f>
        <v>261494740</v>
      </c>
      <c r="DF29" s="20" t="str">
        <f>IF(DE29&lt;=J29,"Cumple","No Cumple")</f>
        <v>Cumple</v>
      </c>
      <c r="DG29" s="18"/>
      <c r="DH29" s="19"/>
      <c r="DI29" s="19"/>
      <c r="DJ29" s="19"/>
      <c r="DK29" s="20"/>
      <c r="DL29" s="18"/>
      <c r="DM29" s="19"/>
      <c r="DN29" s="19"/>
      <c r="DO29" s="19"/>
      <c r="DP29" s="20"/>
      <c r="DQ29" s="18"/>
      <c r="DR29" s="19"/>
      <c r="DS29" s="19"/>
      <c r="DT29" s="19"/>
      <c r="DU29" s="20"/>
      <c r="DV29" s="18">
        <v>119253990</v>
      </c>
      <c r="DW29" s="19">
        <f>+DV29*0.16</f>
        <v>19080638.400000002</v>
      </c>
      <c r="DX29" s="19">
        <f>+DV29+DW29</f>
        <v>138334628.40000001</v>
      </c>
      <c r="DY29" s="19">
        <f>+DX29*F29</f>
        <v>276669256.80000001</v>
      </c>
      <c r="DZ29" s="22" t="str">
        <f>IF(DY29&lt;=J29,"Cumple","No Cumple")</f>
        <v>No Cumple</v>
      </c>
      <c r="EA29" s="18"/>
      <c r="EB29" s="19"/>
      <c r="EC29" s="19"/>
      <c r="ED29" s="19"/>
      <c r="EE29" s="52"/>
      <c r="EF29" s="55">
        <f>J29</f>
        <v>261494740</v>
      </c>
    </row>
    <row r="30" spans="1:136" ht="12.75" customHeight="1" x14ac:dyDescent="0.15">
      <c r="A30" s="8"/>
      <c r="B30" s="26" t="s">
        <v>67</v>
      </c>
      <c r="C30" s="27"/>
      <c r="D30" s="27"/>
      <c r="E30" s="27"/>
      <c r="F30" s="27"/>
      <c r="G30" s="33"/>
      <c r="H30" s="32"/>
      <c r="I30" s="32"/>
      <c r="J30" s="48">
        <v>596186524</v>
      </c>
      <c r="K30" s="33"/>
      <c r="L30" s="32"/>
      <c r="M30" s="32"/>
      <c r="N30" s="19"/>
      <c r="O30" s="20"/>
      <c r="P30" s="33"/>
      <c r="Q30" s="32"/>
      <c r="R30" s="32"/>
      <c r="S30" s="19"/>
      <c r="T30" s="20"/>
      <c r="U30" s="33"/>
      <c r="V30" s="32"/>
      <c r="W30" s="32"/>
      <c r="X30" s="19"/>
      <c r="Y30" s="20"/>
      <c r="Z30" s="33"/>
      <c r="AA30" s="32"/>
      <c r="AB30" s="32"/>
      <c r="AC30" s="19"/>
      <c r="AD30" s="20"/>
      <c r="AE30" s="33"/>
      <c r="AF30" s="32"/>
      <c r="AG30" s="32"/>
      <c r="AH30" s="19"/>
      <c r="AI30" s="20"/>
      <c r="AJ30" s="33"/>
      <c r="AK30" s="32"/>
      <c r="AL30" s="32"/>
      <c r="AM30" s="19"/>
      <c r="AN30" s="20"/>
      <c r="AO30" s="33"/>
      <c r="AP30" s="32"/>
      <c r="AQ30" s="32"/>
      <c r="AR30" s="19"/>
      <c r="AS30" s="20"/>
      <c r="AT30" s="33"/>
      <c r="AU30" s="32"/>
      <c r="AV30" s="32"/>
      <c r="AW30" s="19"/>
      <c r="AX30" s="20"/>
      <c r="AY30" s="33"/>
      <c r="AZ30" s="32"/>
      <c r="BA30" s="32"/>
      <c r="BB30" s="19"/>
      <c r="BC30" s="20"/>
      <c r="BD30" s="33"/>
      <c r="BE30" s="32"/>
      <c r="BF30" s="32"/>
      <c r="BG30" s="19"/>
      <c r="BH30" s="20"/>
      <c r="BI30" s="33"/>
      <c r="BJ30" s="32"/>
      <c r="BK30" s="32"/>
      <c r="BL30" s="19"/>
      <c r="BM30" s="20"/>
      <c r="BN30" s="33"/>
      <c r="BO30" s="32"/>
      <c r="BP30" s="32"/>
      <c r="BQ30" s="19"/>
      <c r="BR30" s="20"/>
      <c r="BS30" s="33"/>
      <c r="BT30" s="32"/>
      <c r="BU30" s="32"/>
      <c r="BV30" s="19"/>
      <c r="BW30" s="20"/>
      <c r="BX30" s="33"/>
      <c r="BY30" s="32"/>
      <c r="BZ30" s="32"/>
      <c r="CA30" s="19"/>
      <c r="CB30" s="20"/>
      <c r="CC30" s="33"/>
      <c r="CD30" s="32"/>
      <c r="CE30" s="32"/>
      <c r="CF30" s="19"/>
      <c r="CG30" s="20"/>
      <c r="CH30" s="33"/>
      <c r="CI30" s="32"/>
      <c r="CJ30" s="32"/>
      <c r="CK30" s="19"/>
      <c r="CL30" s="20"/>
      <c r="CM30" s="33"/>
      <c r="CN30" s="32"/>
      <c r="CO30" s="32"/>
      <c r="CP30" s="19"/>
      <c r="CQ30" s="20"/>
      <c r="CR30" s="33"/>
      <c r="CS30" s="32"/>
      <c r="CT30" s="32"/>
      <c r="CU30" s="19"/>
      <c r="CV30" s="20"/>
      <c r="CW30" s="33"/>
      <c r="CX30" s="32"/>
      <c r="CY30" s="32"/>
      <c r="CZ30" s="19"/>
      <c r="DA30" s="20"/>
      <c r="DB30" s="33"/>
      <c r="DC30" s="32"/>
      <c r="DD30" s="32"/>
      <c r="DE30" s="19">
        <f>SUM(DE28:DE29)</f>
        <v>596186524</v>
      </c>
      <c r="DF30" s="20" t="str">
        <f>IF(DE30&lt;=J30,"Cumple","No Cumple")</f>
        <v>Cumple</v>
      </c>
      <c r="DG30" s="33"/>
      <c r="DH30" s="32"/>
      <c r="DI30" s="32"/>
      <c r="DJ30" s="19"/>
      <c r="DK30" s="20"/>
      <c r="DL30" s="33"/>
      <c r="DM30" s="32"/>
      <c r="DN30" s="32"/>
      <c r="DO30" s="19"/>
      <c r="DP30" s="20"/>
      <c r="DQ30" s="33"/>
      <c r="DR30" s="32"/>
      <c r="DS30" s="32"/>
      <c r="DT30" s="19"/>
      <c r="DU30" s="20"/>
      <c r="DV30" s="33"/>
      <c r="DW30" s="32"/>
      <c r="DX30" s="32"/>
      <c r="DY30" s="19">
        <f>SUM(DY28:DY29)</f>
        <v>577485328.79999995</v>
      </c>
      <c r="DZ30" s="20" t="str">
        <f>IF(DY30&lt;=J30,"Cumple","No Cumple")</f>
        <v>Cumple</v>
      </c>
      <c r="EA30" s="33"/>
      <c r="EB30" s="32"/>
      <c r="EC30" s="32"/>
      <c r="ED30" s="19"/>
      <c r="EE30" s="52"/>
      <c r="EF30" s="55" t="s">
        <v>52</v>
      </c>
    </row>
    <row r="31" spans="1:136" s="66" customFormat="1" ht="24.75" x14ac:dyDescent="0.15">
      <c r="A31" s="56">
        <v>18</v>
      </c>
      <c r="B31" s="69"/>
      <c r="C31" s="57" t="s">
        <v>68</v>
      </c>
      <c r="D31" s="57" t="s">
        <v>38</v>
      </c>
      <c r="E31" s="57" t="s">
        <v>39</v>
      </c>
      <c r="F31" s="68">
        <v>1</v>
      </c>
      <c r="G31" s="59">
        <v>25000000</v>
      </c>
      <c r="H31" s="60">
        <v>4000000</v>
      </c>
      <c r="I31" s="60">
        <v>29000000</v>
      </c>
      <c r="J31" s="61">
        <v>29000000</v>
      </c>
      <c r="K31" s="62" t="s">
        <v>96</v>
      </c>
      <c r="L31" s="63"/>
      <c r="M31" s="63"/>
      <c r="N31" s="63"/>
      <c r="O31" s="64"/>
      <c r="P31" s="62" t="s">
        <v>96</v>
      </c>
      <c r="Q31" s="63"/>
      <c r="R31" s="63"/>
      <c r="S31" s="63"/>
      <c r="T31" s="64"/>
      <c r="U31" s="62" t="s">
        <v>96</v>
      </c>
      <c r="V31" s="63"/>
      <c r="W31" s="63"/>
      <c r="X31" s="63"/>
      <c r="Y31" s="64"/>
      <c r="Z31" s="62" t="s">
        <v>96</v>
      </c>
      <c r="AA31" s="63"/>
      <c r="AB31" s="63"/>
      <c r="AC31" s="63"/>
      <c r="AD31" s="64"/>
      <c r="AE31" s="62" t="s">
        <v>96</v>
      </c>
      <c r="AF31" s="63"/>
      <c r="AG31" s="63"/>
      <c r="AH31" s="63"/>
      <c r="AI31" s="64"/>
      <c r="AJ31" s="62" t="s">
        <v>96</v>
      </c>
      <c r="AK31" s="63"/>
      <c r="AL31" s="63"/>
      <c r="AM31" s="63"/>
      <c r="AN31" s="64"/>
      <c r="AO31" s="62" t="s">
        <v>96</v>
      </c>
      <c r="AP31" s="63"/>
      <c r="AQ31" s="63"/>
      <c r="AR31" s="63"/>
      <c r="AS31" s="64"/>
      <c r="AT31" s="62" t="s">
        <v>96</v>
      </c>
      <c r="AU31" s="63"/>
      <c r="AV31" s="63"/>
      <c r="AW31" s="63"/>
      <c r="AX31" s="64"/>
      <c r="AY31" s="62" t="s">
        <v>96</v>
      </c>
      <c r="AZ31" s="63"/>
      <c r="BA31" s="63"/>
      <c r="BB31" s="63"/>
      <c r="BC31" s="64"/>
      <c r="BD31" s="62" t="s">
        <v>96</v>
      </c>
      <c r="BE31" s="63"/>
      <c r="BF31" s="63"/>
      <c r="BG31" s="63"/>
      <c r="BH31" s="64"/>
      <c r="BI31" s="62" t="s">
        <v>96</v>
      </c>
      <c r="BJ31" s="63"/>
      <c r="BK31" s="63"/>
      <c r="BL31" s="63"/>
      <c r="BM31" s="64"/>
      <c r="BN31" s="62" t="s">
        <v>96</v>
      </c>
      <c r="BO31" s="63"/>
      <c r="BP31" s="63"/>
      <c r="BQ31" s="63"/>
      <c r="BR31" s="64"/>
      <c r="BS31" s="62" t="s">
        <v>96</v>
      </c>
      <c r="BT31" s="63"/>
      <c r="BU31" s="63"/>
      <c r="BV31" s="63"/>
      <c r="BW31" s="64"/>
      <c r="BX31" s="62" t="s">
        <v>96</v>
      </c>
      <c r="BY31" s="63"/>
      <c r="BZ31" s="63"/>
      <c r="CA31" s="63"/>
      <c r="CB31" s="64"/>
      <c r="CC31" s="62" t="s">
        <v>96</v>
      </c>
      <c r="CD31" s="63"/>
      <c r="CE31" s="63"/>
      <c r="CF31" s="63"/>
      <c r="CG31" s="64"/>
      <c r="CH31" s="62" t="s">
        <v>96</v>
      </c>
      <c r="CI31" s="63"/>
      <c r="CJ31" s="63"/>
      <c r="CK31" s="63"/>
      <c r="CL31" s="64"/>
      <c r="CM31" s="62" t="s">
        <v>96</v>
      </c>
      <c r="CN31" s="63"/>
      <c r="CO31" s="63"/>
      <c r="CP31" s="63"/>
      <c r="CQ31" s="64"/>
      <c r="CR31" s="62" t="s">
        <v>96</v>
      </c>
      <c r="CS31" s="63"/>
      <c r="CT31" s="63"/>
      <c r="CU31" s="63"/>
      <c r="CV31" s="64"/>
      <c r="CW31" s="62" t="s">
        <v>96</v>
      </c>
      <c r="CX31" s="63"/>
      <c r="CY31" s="63"/>
      <c r="CZ31" s="63"/>
      <c r="DA31" s="64"/>
      <c r="DB31" s="62" t="s">
        <v>96</v>
      </c>
      <c r="DC31" s="63"/>
      <c r="DD31" s="63"/>
      <c r="DE31" s="63"/>
      <c r="DF31" s="64"/>
      <c r="DG31" s="62" t="s">
        <v>96</v>
      </c>
      <c r="DH31" s="63"/>
      <c r="DI31" s="63"/>
      <c r="DJ31" s="63"/>
      <c r="DK31" s="64"/>
      <c r="DL31" s="62" t="s">
        <v>96</v>
      </c>
      <c r="DM31" s="63"/>
      <c r="DN31" s="63"/>
      <c r="DO31" s="63"/>
      <c r="DP31" s="64"/>
      <c r="DQ31" s="62" t="s">
        <v>96</v>
      </c>
      <c r="DR31" s="63"/>
      <c r="DS31" s="63"/>
      <c r="DT31" s="63"/>
      <c r="DU31" s="64"/>
      <c r="DV31" s="62" t="s">
        <v>96</v>
      </c>
      <c r="DW31" s="63"/>
      <c r="DX31" s="63"/>
      <c r="DY31" s="63"/>
      <c r="DZ31" s="64"/>
      <c r="EA31" s="62" t="s">
        <v>96</v>
      </c>
      <c r="EB31" s="63"/>
      <c r="EC31" s="63"/>
      <c r="ED31" s="63"/>
      <c r="EE31" s="64"/>
      <c r="EF31" s="65">
        <f>J31</f>
        <v>29000000</v>
      </c>
    </row>
    <row r="32" spans="1:136" ht="41.25" x14ac:dyDescent="0.15">
      <c r="A32" s="8">
        <v>19</v>
      </c>
      <c r="B32" s="34"/>
      <c r="C32" s="16" t="s">
        <v>69</v>
      </c>
      <c r="D32" s="16" t="s">
        <v>38</v>
      </c>
      <c r="E32" s="16" t="s">
        <v>39</v>
      </c>
      <c r="F32" s="44">
        <v>2</v>
      </c>
      <c r="G32" s="47">
        <v>45000000</v>
      </c>
      <c r="H32" s="17">
        <v>7200000</v>
      </c>
      <c r="I32" s="17">
        <v>52200000</v>
      </c>
      <c r="J32" s="21">
        <v>104400000</v>
      </c>
      <c r="K32" s="18"/>
      <c r="L32" s="19"/>
      <c r="M32" s="19"/>
      <c r="N32" s="19"/>
      <c r="O32" s="20"/>
      <c r="P32" s="18"/>
      <c r="Q32" s="19"/>
      <c r="R32" s="19"/>
      <c r="S32" s="19"/>
      <c r="T32" s="20"/>
      <c r="U32" s="18"/>
      <c r="V32" s="19"/>
      <c r="W32" s="19"/>
      <c r="X32" s="19"/>
      <c r="Y32" s="20"/>
      <c r="Z32" s="18">
        <v>45000000</v>
      </c>
      <c r="AA32" s="19">
        <f>+Z32*0.16</f>
        <v>7200000</v>
      </c>
      <c r="AB32" s="19">
        <f>+Z32+AA32</f>
        <v>52200000</v>
      </c>
      <c r="AC32" s="19">
        <f>+AB32*F32</f>
        <v>104400000</v>
      </c>
      <c r="AD32" s="20" t="str">
        <f>IF(AC32&lt;=J32,"Cumple","No Cumple")</f>
        <v>Cumple</v>
      </c>
      <c r="AE32" s="18"/>
      <c r="AF32" s="19"/>
      <c r="AG32" s="19"/>
      <c r="AH32" s="19"/>
      <c r="AI32" s="20"/>
      <c r="AJ32" s="18"/>
      <c r="AK32" s="19"/>
      <c r="AL32" s="19"/>
      <c r="AM32" s="19"/>
      <c r="AN32" s="20"/>
      <c r="AO32" s="18"/>
      <c r="AP32" s="19"/>
      <c r="AQ32" s="19"/>
      <c r="AR32" s="19"/>
      <c r="AS32" s="20"/>
      <c r="AT32" s="18"/>
      <c r="AU32" s="19"/>
      <c r="AV32" s="19"/>
      <c r="AW32" s="19"/>
      <c r="AX32" s="20"/>
      <c r="AY32" s="18"/>
      <c r="AZ32" s="19"/>
      <c r="BA32" s="19"/>
      <c r="BB32" s="19"/>
      <c r="BC32" s="20"/>
      <c r="BD32" s="18"/>
      <c r="BE32" s="19"/>
      <c r="BF32" s="19"/>
      <c r="BG32" s="19"/>
      <c r="BH32" s="20"/>
      <c r="BI32" s="18"/>
      <c r="BJ32" s="19"/>
      <c r="BK32" s="19"/>
      <c r="BL32" s="19"/>
      <c r="BM32" s="20"/>
      <c r="BN32" s="18"/>
      <c r="BO32" s="19"/>
      <c r="BP32" s="19"/>
      <c r="BQ32" s="19"/>
      <c r="BR32" s="20"/>
      <c r="BS32" s="18"/>
      <c r="BT32" s="19"/>
      <c r="BU32" s="19"/>
      <c r="BV32" s="19"/>
      <c r="BW32" s="20"/>
      <c r="BX32" s="18"/>
      <c r="BY32" s="19"/>
      <c r="BZ32" s="19"/>
      <c r="CA32" s="19"/>
      <c r="CB32" s="20"/>
      <c r="CC32" s="18"/>
      <c r="CD32" s="19"/>
      <c r="CE32" s="19"/>
      <c r="CF32" s="19"/>
      <c r="CG32" s="20"/>
      <c r="CH32" s="18"/>
      <c r="CI32" s="19"/>
      <c r="CJ32" s="19"/>
      <c r="CK32" s="19"/>
      <c r="CL32" s="20"/>
      <c r="CM32" s="18"/>
      <c r="CN32" s="19"/>
      <c r="CO32" s="19"/>
      <c r="CP32" s="19"/>
      <c r="CQ32" s="20"/>
      <c r="CR32" s="18"/>
      <c r="CS32" s="19"/>
      <c r="CT32" s="19"/>
      <c r="CU32" s="19"/>
      <c r="CV32" s="20"/>
      <c r="CW32" s="18"/>
      <c r="CX32" s="19"/>
      <c r="CY32" s="19"/>
      <c r="CZ32" s="19"/>
      <c r="DA32" s="20"/>
      <c r="DB32" s="18"/>
      <c r="DC32" s="19"/>
      <c r="DD32" s="19"/>
      <c r="DE32" s="19"/>
      <c r="DF32" s="20"/>
      <c r="DG32" s="18"/>
      <c r="DH32" s="19"/>
      <c r="DI32" s="19"/>
      <c r="DJ32" s="19"/>
      <c r="DK32" s="20"/>
      <c r="DL32" s="18"/>
      <c r="DM32" s="19"/>
      <c r="DN32" s="19"/>
      <c r="DO32" s="19"/>
      <c r="DP32" s="20"/>
      <c r="DQ32" s="18"/>
      <c r="DR32" s="19"/>
      <c r="DS32" s="19"/>
      <c r="DT32" s="19"/>
      <c r="DU32" s="20"/>
      <c r="DV32" s="18"/>
      <c r="DW32" s="19"/>
      <c r="DX32" s="19"/>
      <c r="DY32" s="19"/>
      <c r="DZ32" s="20"/>
      <c r="EA32" s="18"/>
      <c r="EB32" s="19"/>
      <c r="EC32" s="19"/>
      <c r="ED32" s="19"/>
      <c r="EE32" s="52"/>
      <c r="EF32" s="55">
        <f>J32</f>
        <v>104400000</v>
      </c>
    </row>
    <row r="33" spans="1:136" ht="41.25" x14ac:dyDescent="0.15">
      <c r="A33" s="8">
        <v>20</v>
      </c>
      <c r="B33" s="8">
        <v>2600751006</v>
      </c>
      <c r="C33" s="16" t="s">
        <v>70</v>
      </c>
      <c r="D33" s="16" t="s">
        <v>38</v>
      </c>
      <c r="E33" s="16" t="s">
        <v>39</v>
      </c>
      <c r="F33" s="11">
        <v>2</v>
      </c>
      <c r="G33" s="47">
        <v>8458974</v>
      </c>
      <c r="H33" s="17">
        <v>1353436</v>
      </c>
      <c r="I33" s="17">
        <v>9812410</v>
      </c>
      <c r="J33" s="21">
        <v>19624820</v>
      </c>
      <c r="K33" s="18"/>
      <c r="L33" s="19"/>
      <c r="M33" s="19"/>
      <c r="N33" s="19"/>
      <c r="O33" s="20"/>
      <c r="P33" s="18"/>
      <c r="Q33" s="19"/>
      <c r="R33" s="19"/>
      <c r="S33" s="19"/>
      <c r="T33" s="20"/>
      <c r="U33" s="18"/>
      <c r="V33" s="19"/>
      <c r="W33" s="19"/>
      <c r="X33" s="19"/>
      <c r="Y33" s="20"/>
      <c r="Z33" s="18"/>
      <c r="AA33" s="19"/>
      <c r="AB33" s="19"/>
      <c r="AC33" s="19"/>
      <c r="AD33" s="20"/>
      <c r="AE33" s="18"/>
      <c r="AF33" s="19"/>
      <c r="AG33" s="19"/>
      <c r="AH33" s="19"/>
      <c r="AI33" s="20"/>
      <c r="AJ33" s="18"/>
      <c r="AK33" s="19"/>
      <c r="AL33" s="19"/>
      <c r="AM33" s="19"/>
      <c r="AN33" s="20"/>
      <c r="AO33" s="18"/>
      <c r="AP33" s="19"/>
      <c r="AQ33" s="19"/>
      <c r="AR33" s="19"/>
      <c r="AS33" s="20"/>
      <c r="AT33" s="18">
        <v>7000000</v>
      </c>
      <c r="AU33" s="19">
        <f>+AT33*0.16</f>
        <v>1120000</v>
      </c>
      <c r="AV33" s="19">
        <f>+AT33+AU33</f>
        <v>8120000</v>
      </c>
      <c r="AW33" s="19">
        <f>+AV33*F33</f>
        <v>16240000</v>
      </c>
      <c r="AX33" s="20" t="str">
        <f>IF(AW33&lt;=J33,"Cumple","No Cumple")</f>
        <v>Cumple</v>
      </c>
      <c r="AY33" s="18"/>
      <c r="AZ33" s="19"/>
      <c r="BA33" s="19"/>
      <c r="BB33" s="19"/>
      <c r="BC33" s="20"/>
      <c r="BD33" s="18"/>
      <c r="BE33" s="19"/>
      <c r="BF33" s="19"/>
      <c r="BG33" s="19"/>
      <c r="BH33" s="20"/>
      <c r="BI33" s="18"/>
      <c r="BJ33" s="19"/>
      <c r="BK33" s="19"/>
      <c r="BL33" s="19"/>
      <c r="BM33" s="20"/>
      <c r="BN33" s="18"/>
      <c r="BO33" s="19"/>
      <c r="BP33" s="19"/>
      <c r="BQ33" s="19"/>
      <c r="BR33" s="20"/>
      <c r="BS33" s="18"/>
      <c r="BT33" s="19"/>
      <c r="BU33" s="19"/>
      <c r="BV33" s="19"/>
      <c r="BW33" s="20"/>
      <c r="BX33" s="18">
        <v>6200000</v>
      </c>
      <c r="BY33" s="19">
        <f>+BX33*0.16</f>
        <v>992000</v>
      </c>
      <c r="BZ33" s="19">
        <f>+BX33+BY33</f>
        <v>7192000</v>
      </c>
      <c r="CA33" s="19">
        <f>+BZ33*F33</f>
        <v>14384000</v>
      </c>
      <c r="CB33" s="20" t="str">
        <f>IF(CA33&lt;=J33,"Cumple","No Cumple")</f>
        <v>Cumple</v>
      </c>
      <c r="CC33" s="18">
        <v>4987000</v>
      </c>
      <c r="CD33" s="19">
        <f>+CC33*0.16</f>
        <v>797920</v>
      </c>
      <c r="CE33" s="19">
        <f>+CC33+CD33</f>
        <v>5784920</v>
      </c>
      <c r="CF33" s="19">
        <f>+CE33*F33</f>
        <v>11569840</v>
      </c>
      <c r="CG33" s="20" t="str">
        <f>IF(CF33&lt;=J33,"Cumple","No Cumple")</f>
        <v>Cumple</v>
      </c>
      <c r="CH33" s="18">
        <v>9602250</v>
      </c>
      <c r="CI33" s="19">
        <v>0</v>
      </c>
      <c r="CJ33" s="19">
        <f>+CH33+CI33</f>
        <v>9602250</v>
      </c>
      <c r="CK33" s="19">
        <f>+CJ33*F33</f>
        <v>19204500</v>
      </c>
      <c r="CL33" s="20" t="str">
        <f>IF(CK33&lt;=J33,"Cumple","No Cumple")</f>
        <v>Cumple</v>
      </c>
      <c r="CM33" s="18"/>
      <c r="CN33" s="19"/>
      <c r="CO33" s="19"/>
      <c r="CP33" s="19"/>
      <c r="CQ33" s="20"/>
      <c r="CR33" s="18"/>
      <c r="CS33" s="19"/>
      <c r="CT33" s="19"/>
      <c r="CU33" s="19"/>
      <c r="CV33" s="20"/>
      <c r="CW33" s="18">
        <v>5146480</v>
      </c>
      <c r="CX33" s="19">
        <f>+CW33*0.16</f>
        <v>823436.80000000005</v>
      </c>
      <c r="CY33" s="19">
        <f>+CW33+CX33</f>
        <v>5969916.7999999998</v>
      </c>
      <c r="CZ33" s="19">
        <f>+CY33*F33</f>
        <v>11939833.6</v>
      </c>
      <c r="DA33" s="20" t="str">
        <f>IF(CZ33&lt;=J33,"Cumple","No Cumple")</f>
        <v>Cumple</v>
      </c>
      <c r="DB33" s="18">
        <v>8457000</v>
      </c>
      <c r="DC33" s="19">
        <f>+DB33*0.16</f>
        <v>1353120</v>
      </c>
      <c r="DD33" s="19">
        <f>+DB33+DC33</f>
        <v>9810120</v>
      </c>
      <c r="DE33" s="19">
        <f>+DD33*F33</f>
        <v>19620240</v>
      </c>
      <c r="DF33" s="20" t="str">
        <f>IF(DE33&lt;=J33,"Cumple","No Cumple")</f>
        <v>Cumple</v>
      </c>
      <c r="DG33" s="18"/>
      <c r="DH33" s="19"/>
      <c r="DI33" s="19"/>
      <c r="DJ33" s="19"/>
      <c r="DK33" s="20"/>
      <c r="DL33" s="18"/>
      <c r="DM33" s="19"/>
      <c r="DN33" s="19"/>
      <c r="DO33" s="19"/>
      <c r="DP33" s="20"/>
      <c r="DQ33" s="18"/>
      <c r="DR33" s="19"/>
      <c r="DS33" s="19"/>
      <c r="DT33" s="19"/>
      <c r="DU33" s="20"/>
      <c r="DV33" s="18">
        <v>8410000</v>
      </c>
      <c r="DW33" s="19">
        <f>+DV33*0.16</f>
        <v>1345600</v>
      </c>
      <c r="DX33" s="19">
        <f>+DW33+DV33</f>
        <v>9755600</v>
      </c>
      <c r="DY33" s="19">
        <f>+DX33*F33</f>
        <v>19511200</v>
      </c>
      <c r="DZ33" s="20" t="str">
        <f>IF(DY33&lt;=J33,"Cumple","No Cumple")</f>
        <v>Cumple</v>
      </c>
      <c r="EA33" s="18"/>
      <c r="EB33" s="19"/>
      <c r="EC33" s="19"/>
      <c r="ED33" s="19"/>
      <c r="EE33" s="52"/>
      <c r="EF33" s="55">
        <f>J33</f>
        <v>19624820</v>
      </c>
    </row>
    <row r="34" spans="1:136" ht="33" x14ac:dyDescent="0.15">
      <c r="A34" s="8">
        <v>21</v>
      </c>
      <c r="B34" s="8">
        <v>2600541001</v>
      </c>
      <c r="C34" s="16" t="s">
        <v>71</v>
      </c>
      <c r="D34" s="16" t="s">
        <v>38</v>
      </c>
      <c r="E34" s="16" t="s">
        <v>39</v>
      </c>
      <c r="F34" s="11">
        <v>1</v>
      </c>
      <c r="G34" s="47">
        <v>19471000</v>
      </c>
      <c r="H34" s="17">
        <v>3115360</v>
      </c>
      <c r="I34" s="17">
        <v>22586360</v>
      </c>
      <c r="J34" s="21">
        <v>22586360</v>
      </c>
      <c r="K34" s="18"/>
      <c r="L34" s="19"/>
      <c r="M34" s="19"/>
      <c r="N34" s="19"/>
      <c r="O34" s="20"/>
      <c r="P34" s="18"/>
      <c r="Q34" s="19"/>
      <c r="R34" s="19"/>
      <c r="S34" s="19"/>
      <c r="T34" s="20"/>
      <c r="U34" s="18"/>
      <c r="V34" s="19"/>
      <c r="W34" s="19"/>
      <c r="X34" s="19"/>
      <c r="Y34" s="20"/>
      <c r="Z34" s="18"/>
      <c r="AA34" s="19"/>
      <c r="AB34" s="19"/>
      <c r="AC34" s="19"/>
      <c r="AD34" s="20"/>
      <c r="AE34" s="18">
        <v>19081562</v>
      </c>
      <c r="AF34" s="19">
        <f>+AE34*0.16</f>
        <v>3053049.92</v>
      </c>
      <c r="AG34" s="19">
        <f>+AE34+AF34</f>
        <v>22134611.920000002</v>
      </c>
      <c r="AH34" s="19">
        <f>+AG34*F34</f>
        <v>22134611.920000002</v>
      </c>
      <c r="AI34" s="20" t="str">
        <f>IF(AH34&lt;=J34,"Cumple","No Cumple")</f>
        <v>Cumple</v>
      </c>
      <c r="AJ34" s="18"/>
      <c r="AK34" s="19"/>
      <c r="AL34" s="19"/>
      <c r="AM34" s="19"/>
      <c r="AN34" s="20"/>
      <c r="AO34" s="18"/>
      <c r="AP34" s="19"/>
      <c r="AQ34" s="19"/>
      <c r="AR34" s="19"/>
      <c r="AS34" s="20"/>
      <c r="AT34" s="18"/>
      <c r="AU34" s="19"/>
      <c r="AV34" s="19"/>
      <c r="AW34" s="19"/>
      <c r="AX34" s="20"/>
      <c r="AY34" s="18"/>
      <c r="AZ34" s="19"/>
      <c r="BA34" s="19"/>
      <c r="BB34" s="19"/>
      <c r="BC34" s="20"/>
      <c r="BD34" s="18"/>
      <c r="BE34" s="19"/>
      <c r="BF34" s="19"/>
      <c r="BG34" s="19"/>
      <c r="BH34" s="20"/>
      <c r="BI34" s="18"/>
      <c r="BJ34" s="19"/>
      <c r="BK34" s="19"/>
      <c r="BL34" s="19"/>
      <c r="BM34" s="20"/>
      <c r="BN34" s="18"/>
      <c r="BO34" s="19"/>
      <c r="BP34" s="19"/>
      <c r="BQ34" s="19"/>
      <c r="BR34" s="20"/>
      <c r="BS34" s="18"/>
      <c r="BT34" s="19"/>
      <c r="BU34" s="19"/>
      <c r="BV34" s="19"/>
      <c r="BW34" s="20"/>
      <c r="BX34" s="18"/>
      <c r="BY34" s="19"/>
      <c r="BZ34" s="19"/>
      <c r="CA34" s="19"/>
      <c r="CB34" s="20"/>
      <c r="CC34" s="18"/>
      <c r="CD34" s="19"/>
      <c r="CE34" s="19"/>
      <c r="CF34" s="19"/>
      <c r="CG34" s="20"/>
      <c r="CH34" s="18"/>
      <c r="CI34" s="19"/>
      <c r="CJ34" s="19"/>
      <c r="CK34" s="19"/>
      <c r="CL34" s="20"/>
      <c r="CM34" s="18"/>
      <c r="CN34" s="19"/>
      <c r="CO34" s="19"/>
      <c r="CP34" s="19"/>
      <c r="CQ34" s="20"/>
      <c r="CR34" s="18"/>
      <c r="CS34" s="19"/>
      <c r="CT34" s="19"/>
      <c r="CU34" s="19"/>
      <c r="CV34" s="20"/>
      <c r="CW34" s="18"/>
      <c r="CX34" s="19"/>
      <c r="CY34" s="19"/>
      <c r="CZ34" s="19"/>
      <c r="DA34" s="20"/>
      <c r="DB34" s="18"/>
      <c r="DC34" s="19"/>
      <c r="DD34" s="19"/>
      <c r="DE34" s="19"/>
      <c r="DF34" s="20"/>
      <c r="DG34" s="18"/>
      <c r="DH34" s="19"/>
      <c r="DI34" s="19"/>
      <c r="DJ34" s="19"/>
      <c r="DK34" s="20"/>
      <c r="DL34" s="18"/>
      <c r="DM34" s="19"/>
      <c r="DN34" s="19"/>
      <c r="DO34" s="19"/>
      <c r="DP34" s="20"/>
      <c r="DQ34" s="18"/>
      <c r="DR34" s="19"/>
      <c r="DS34" s="19"/>
      <c r="DT34" s="19"/>
      <c r="DU34" s="20"/>
      <c r="DV34" s="18"/>
      <c r="DW34" s="19"/>
      <c r="DX34" s="19"/>
      <c r="DY34" s="19"/>
      <c r="DZ34" s="20"/>
      <c r="EA34" s="18"/>
      <c r="EB34" s="19"/>
      <c r="EC34" s="19"/>
      <c r="ED34" s="19"/>
      <c r="EE34" s="52"/>
      <c r="EF34" s="55">
        <f>J34</f>
        <v>22586360</v>
      </c>
    </row>
    <row r="35" spans="1:136" ht="24.75" x14ac:dyDescent="0.15">
      <c r="A35" s="8">
        <v>22</v>
      </c>
      <c r="B35" s="8">
        <v>2600547003</v>
      </c>
      <c r="C35" s="16" t="s">
        <v>72</v>
      </c>
      <c r="D35" s="16" t="s">
        <v>38</v>
      </c>
      <c r="E35" s="16" t="s">
        <v>39</v>
      </c>
      <c r="F35" s="11">
        <v>1</v>
      </c>
      <c r="G35" s="47">
        <v>16321211</v>
      </c>
      <c r="H35" s="17">
        <v>2611394</v>
      </c>
      <c r="I35" s="17">
        <v>18932605</v>
      </c>
      <c r="J35" s="21">
        <v>18932605</v>
      </c>
      <c r="K35" s="18"/>
      <c r="L35" s="19"/>
      <c r="M35" s="19"/>
      <c r="N35" s="19"/>
      <c r="O35" s="20"/>
      <c r="P35" s="18"/>
      <c r="Q35" s="19"/>
      <c r="R35" s="19"/>
      <c r="S35" s="19"/>
      <c r="T35" s="20"/>
      <c r="U35" s="18"/>
      <c r="V35" s="19"/>
      <c r="W35" s="19"/>
      <c r="X35" s="19"/>
      <c r="Y35" s="20"/>
      <c r="Z35" s="18"/>
      <c r="AA35" s="19"/>
      <c r="AB35" s="19"/>
      <c r="AC35" s="19"/>
      <c r="AD35" s="20"/>
      <c r="AE35" s="18">
        <v>14678125</v>
      </c>
      <c r="AF35" s="19">
        <f>+AE35*0.16</f>
        <v>2348500</v>
      </c>
      <c r="AG35" s="19">
        <f>+AE35+AF35</f>
        <v>17026625</v>
      </c>
      <c r="AH35" s="19">
        <f>+AG35*F35</f>
        <v>17026625</v>
      </c>
      <c r="AI35" s="20" t="str">
        <f>IF(AH35&lt;=J35,"Cumple","No Cumple")</f>
        <v>Cumple</v>
      </c>
      <c r="AJ35" s="18"/>
      <c r="AK35" s="19"/>
      <c r="AL35" s="19"/>
      <c r="AM35" s="19"/>
      <c r="AN35" s="20"/>
      <c r="AO35" s="18"/>
      <c r="AP35" s="19"/>
      <c r="AQ35" s="19"/>
      <c r="AR35" s="19"/>
      <c r="AS35" s="20"/>
      <c r="AT35" s="18">
        <v>14380000</v>
      </c>
      <c r="AU35" s="19">
        <f>+AT35*0.16</f>
        <v>2300800</v>
      </c>
      <c r="AV35" s="19">
        <f>+AT35+AU35</f>
        <v>16680800</v>
      </c>
      <c r="AW35" s="19">
        <f>+AV35*F35</f>
        <v>16680800</v>
      </c>
      <c r="AX35" s="20" t="str">
        <f>IF(AW35&lt;=J35,"Cumple","No Cumple")</f>
        <v>Cumple</v>
      </c>
      <c r="AY35" s="18"/>
      <c r="AZ35" s="19"/>
      <c r="BA35" s="19"/>
      <c r="BB35" s="19"/>
      <c r="BC35" s="20"/>
      <c r="BD35" s="18"/>
      <c r="BE35" s="19"/>
      <c r="BF35" s="19"/>
      <c r="BG35" s="19"/>
      <c r="BH35" s="20"/>
      <c r="BI35" s="18"/>
      <c r="BJ35" s="19"/>
      <c r="BK35" s="19"/>
      <c r="BL35" s="19"/>
      <c r="BM35" s="20"/>
      <c r="BN35" s="18"/>
      <c r="BO35" s="19"/>
      <c r="BP35" s="19"/>
      <c r="BQ35" s="19"/>
      <c r="BR35" s="20"/>
      <c r="BS35" s="18"/>
      <c r="BT35" s="19"/>
      <c r="BU35" s="19"/>
      <c r="BV35" s="19"/>
      <c r="BW35" s="20"/>
      <c r="BX35" s="18"/>
      <c r="BY35" s="19"/>
      <c r="BZ35" s="19"/>
      <c r="CA35" s="19"/>
      <c r="CB35" s="20"/>
      <c r="CC35" s="18">
        <v>14749350</v>
      </c>
      <c r="CD35" s="19">
        <f>+CC35*0.16</f>
        <v>2359896</v>
      </c>
      <c r="CE35" s="19">
        <f>+CC35+CD35</f>
        <v>17109246</v>
      </c>
      <c r="CF35" s="19">
        <f>+CE35*F35</f>
        <v>17109246</v>
      </c>
      <c r="CG35" s="20" t="str">
        <f>IF(CF35&lt;=J35,"Cumple","No Cumple")</f>
        <v>Cumple</v>
      </c>
      <c r="CH35" s="18">
        <v>17909568</v>
      </c>
      <c r="CI35" s="19">
        <v>0</v>
      </c>
      <c r="CJ35" s="19">
        <f>+CI35+CH35</f>
        <v>17909568</v>
      </c>
      <c r="CK35" s="19">
        <f>+CJ35*F35</f>
        <v>17909568</v>
      </c>
      <c r="CL35" s="20" t="str">
        <f>IF(CK35&lt;=J35,"Cumple","No Cumple")</f>
        <v>Cumple</v>
      </c>
      <c r="CM35" s="18"/>
      <c r="CN35" s="19"/>
      <c r="CO35" s="19"/>
      <c r="CP35" s="19"/>
      <c r="CQ35" s="20"/>
      <c r="CR35" s="18"/>
      <c r="CS35" s="19"/>
      <c r="CT35" s="19"/>
      <c r="CU35" s="19"/>
      <c r="CV35" s="20"/>
      <c r="CW35" s="18"/>
      <c r="CX35" s="19"/>
      <c r="CY35" s="19"/>
      <c r="CZ35" s="19"/>
      <c r="DA35" s="20"/>
      <c r="DB35" s="18"/>
      <c r="DC35" s="19"/>
      <c r="DD35" s="19"/>
      <c r="DE35" s="19"/>
      <c r="DF35" s="20"/>
      <c r="DG35" s="18"/>
      <c r="DH35" s="19"/>
      <c r="DI35" s="19"/>
      <c r="DJ35" s="19"/>
      <c r="DK35" s="20"/>
      <c r="DL35" s="18"/>
      <c r="DM35" s="19"/>
      <c r="DN35" s="19"/>
      <c r="DO35" s="19"/>
      <c r="DP35" s="20"/>
      <c r="DQ35" s="18"/>
      <c r="DR35" s="19"/>
      <c r="DS35" s="19"/>
      <c r="DT35" s="19"/>
      <c r="DU35" s="20"/>
      <c r="DV35" s="18"/>
      <c r="DW35" s="19"/>
      <c r="DX35" s="19"/>
      <c r="DY35" s="19"/>
      <c r="DZ35" s="20"/>
      <c r="EA35" s="18"/>
      <c r="EB35" s="19"/>
      <c r="EC35" s="19"/>
      <c r="ED35" s="19"/>
      <c r="EE35" s="52"/>
      <c r="EF35" s="55">
        <f>J35</f>
        <v>18932605</v>
      </c>
    </row>
    <row r="36" spans="1:136" ht="24.75" x14ac:dyDescent="0.15">
      <c r="A36" s="8">
        <v>23</v>
      </c>
      <c r="B36" s="8">
        <v>2600677002</v>
      </c>
      <c r="C36" s="16" t="s">
        <v>73</v>
      </c>
      <c r="D36" s="16" t="s">
        <v>38</v>
      </c>
      <c r="E36" s="16" t="s">
        <v>39</v>
      </c>
      <c r="F36" s="11">
        <v>4</v>
      </c>
      <c r="G36" s="47">
        <v>575250</v>
      </c>
      <c r="H36" s="17">
        <v>92040</v>
      </c>
      <c r="I36" s="17">
        <v>667290</v>
      </c>
      <c r="J36" s="21">
        <v>2669160</v>
      </c>
      <c r="K36" s="18"/>
      <c r="L36" s="19"/>
      <c r="M36" s="19"/>
      <c r="N36" s="19"/>
      <c r="O36" s="20"/>
      <c r="P36" s="18"/>
      <c r="Q36" s="19"/>
      <c r="R36" s="19"/>
      <c r="S36" s="19"/>
      <c r="T36" s="20"/>
      <c r="U36" s="18">
        <v>570000</v>
      </c>
      <c r="V36" s="19">
        <f>+U36*0.16</f>
        <v>91200</v>
      </c>
      <c r="W36" s="19">
        <f>+U36+V36</f>
        <v>661200</v>
      </c>
      <c r="X36" s="19">
        <f>+W36*F36</f>
        <v>2644800</v>
      </c>
      <c r="Y36" s="20" t="str">
        <f>IF(X36&lt;=J36,"Cumple","No Cumple")</f>
        <v>Cumple</v>
      </c>
      <c r="Z36" s="18"/>
      <c r="AA36" s="19"/>
      <c r="AB36" s="19"/>
      <c r="AC36" s="19"/>
      <c r="AD36" s="20"/>
      <c r="AE36" s="18"/>
      <c r="AF36" s="19"/>
      <c r="AG36" s="19"/>
      <c r="AH36" s="19"/>
      <c r="AI36" s="20"/>
      <c r="AJ36" s="18"/>
      <c r="AK36" s="19"/>
      <c r="AL36" s="19"/>
      <c r="AM36" s="19"/>
      <c r="AN36" s="20"/>
      <c r="AO36" s="18"/>
      <c r="AP36" s="19"/>
      <c r="AQ36" s="19"/>
      <c r="AR36" s="19"/>
      <c r="AS36" s="20"/>
      <c r="AT36" s="18"/>
      <c r="AU36" s="19"/>
      <c r="AV36" s="19"/>
      <c r="AW36" s="19"/>
      <c r="AX36" s="20"/>
      <c r="AY36" s="18"/>
      <c r="AZ36" s="19"/>
      <c r="BA36" s="19"/>
      <c r="BB36" s="19"/>
      <c r="BC36" s="20"/>
      <c r="BD36" s="18"/>
      <c r="BE36" s="19"/>
      <c r="BF36" s="19"/>
      <c r="BG36" s="19"/>
      <c r="BH36" s="20"/>
      <c r="BI36" s="18"/>
      <c r="BJ36" s="19"/>
      <c r="BK36" s="19"/>
      <c r="BL36" s="19"/>
      <c r="BM36" s="20"/>
      <c r="BN36" s="18"/>
      <c r="BO36" s="19"/>
      <c r="BP36" s="19"/>
      <c r="BQ36" s="19"/>
      <c r="BR36" s="20"/>
      <c r="BS36" s="18"/>
      <c r="BT36" s="19"/>
      <c r="BU36" s="19"/>
      <c r="BV36" s="19"/>
      <c r="BW36" s="20"/>
      <c r="BX36" s="18"/>
      <c r="BY36" s="19"/>
      <c r="BZ36" s="19"/>
      <c r="CA36" s="19"/>
      <c r="CB36" s="20"/>
      <c r="CC36" s="18">
        <v>473550</v>
      </c>
      <c r="CD36" s="19">
        <f>+CC36*0.16</f>
        <v>75768</v>
      </c>
      <c r="CE36" s="19">
        <f>+CC36+CD36</f>
        <v>549318</v>
      </c>
      <c r="CF36" s="19">
        <f>+CE36*F36</f>
        <v>2197272</v>
      </c>
      <c r="CG36" s="20" t="str">
        <f>IF(CF36&lt;=J36,"Cumple","No Cumple")</f>
        <v>Cumple</v>
      </c>
      <c r="CH36" s="18"/>
      <c r="CI36" s="19"/>
      <c r="CJ36" s="19"/>
      <c r="CK36" s="19"/>
      <c r="CL36" s="20"/>
      <c r="CM36" s="18"/>
      <c r="CN36" s="19"/>
      <c r="CO36" s="19"/>
      <c r="CP36" s="19"/>
      <c r="CQ36" s="20"/>
      <c r="CR36" s="18"/>
      <c r="CS36" s="19"/>
      <c r="CT36" s="19"/>
      <c r="CU36" s="19"/>
      <c r="CV36" s="20"/>
      <c r="CW36" s="18"/>
      <c r="CX36" s="19"/>
      <c r="CY36" s="19"/>
      <c r="CZ36" s="19"/>
      <c r="DA36" s="20"/>
      <c r="DB36" s="18"/>
      <c r="DC36" s="19"/>
      <c r="DD36" s="19"/>
      <c r="DE36" s="19"/>
      <c r="DF36" s="20"/>
      <c r="DG36" s="18"/>
      <c r="DH36" s="19"/>
      <c r="DI36" s="19"/>
      <c r="DJ36" s="19"/>
      <c r="DK36" s="20"/>
      <c r="DL36" s="18"/>
      <c r="DM36" s="19"/>
      <c r="DN36" s="19"/>
      <c r="DO36" s="19"/>
      <c r="DP36" s="20"/>
      <c r="DQ36" s="18"/>
      <c r="DR36" s="19"/>
      <c r="DS36" s="19"/>
      <c r="DT36" s="19"/>
      <c r="DU36" s="20"/>
      <c r="DV36" s="18"/>
      <c r="DW36" s="19"/>
      <c r="DX36" s="19"/>
      <c r="DY36" s="19"/>
      <c r="DZ36" s="20"/>
      <c r="EA36" s="18"/>
      <c r="EB36" s="19"/>
      <c r="EC36" s="19"/>
      <c r="ED36" s="19"/>
      <c r="EE36" s="52"/>
      <c r="EF36" s="55">
        <f>J36</f>
        <v>2669160</v>
      </c>
    </row>
    <row r="37" spans="1:136" ht="33" x14ac:dyDescent="0.15">
      <c r="A37" s="8">
        <v>24</v>
      </c>
      <c r="B37" s="8">
        <v>2600620001</v>
      </c>
      <c r="C37" s="16" t="s">
        <v>74</v>
      </c>
      <c r="D37" s="16" t="s">
        <v>38</v>
      </c>
      <c r="E37" s="16" t="s">
        <v>39</v>
      </c>
      <c r="F37" s="11">
        <v>2</v>
      </c>
      <c r="G37" s="47">
        <v>1708650</v>
      </c>
      <c r="H37" s="17">
        <v>273384</v>
      </c>
      <c r="I37" s="17">
        <v>1982034</v>
      </c>
      <c r="J37" s="21">
        <v>3964068</v>
      </c>
      <c r="K37" s="18"/>
      <c r="L37" s="19"/>
      <c r="M37" s="19"/>
      <c r="N37" s="19"/>
      <c r="O37" s="20"/>
      <c r="P37" s="18">
        <v>1047000</v>
      </c>
      <c r="Q37" s="19">
        <f>+P37*0.16</f>
        <v>167520</v>
      </c>
      <c r="R37" s="19">
        <f>+P37+Q37</f>
        <v>1214520</v>
      </c>
      <c r="S37" s="19">
        <f>+R37*F37</f>
        <v>2429040</v>
      </c>
      <c r="T37" s="20" t="str">
        <f>IF(S37&lt;=J37,"Cumple","No Cumple")</f>
        <v>Cumple</v>
      </c>
      <c r="U37" s="18"/>
      <c r="V37" s="19"/>
      <c r="W37" s="19"/>
      <c r="X37" s="19"/>
      <c r="Y37" s="20"/>
      <c r="Z37" s="18"/>
      <c r="AA37" s="19"/>
      <c r="AB37" s="19"/>
      <c r="AC37" s="19"/>
      <c r="AD37" s="20"/>
      <c r="AE37" s="18"/>
      <c r="AF37" s="19"/>
      <c r="AG37" s="19"/>
      <c r="AH37" s="19"/>
      <c r="AI37" s="20"/>
      <c r="AJ37" s="18"/>
      <c r="AK37" s="19"/>
      <c r="AL37" s="19"/>
      <c r="AM37" s="19"/>
      <c r="AN37" s="20"/>
      <c r="AO37" s="18"/>
      <c r="AP37" s="19"/>
      <c r="AQ37" s="19"/>
      <c r="AR37" s="19"/>
      <c r="AS37" s="20"/>
      <c r="AT37" s="18"/>
      <c r="AU37" s="19"/>
      <c r="AV37" s="19"/>
      <c r="AW37" s="19"/>
      <c r="AX37" s="20"/>
      <c r="AY37" s="18"/>
      <c r="AZ37" s="19"/>
      <c r="BA37" s="19"/>
      <c r="BB37" s="19"/>
      <c r="BC37" s="20"/>
      <c r="BD37" s="18"/>
      <c r="BE37" s="19"/>
      <c r="BF37" s="19"/>
      <c r="BG37" s="19"/>
      <c r="BH37" s="20"/>
      <c r="BI37" s="18"/>
      <c r="BJ37" s="19"/>
      <c r="BK37" s="19"/>
      <c r="BL37" s="19"/>
      <c r="BM37" s="20"/>
      <c r="BN37" s="18"/>
      <c r="BO37" s="19"/>
      <c r="BP37" s="19"/>
      <c r="BQ37" s="19"/>
      <c r="BR37" s="20"/>
      <c r="BS37" s="18"/>
      <c r="BT37" s="19"/>
      <c r="BU37" s="19"/>
      <c r="BV37" s="19"/>
      <c r="BW37" s="20"/>
      <c r="BX37" s="18"/>
      <c r="BY37" s="19"/>
      <c r="BZ37" s="19"/>
      <c r="CA37" s="19"/>
      <c r="CB37" s="20"/>
      <c r="CC37" s="18"/>
      <c r="CD37" s="19"/>
      <c r="CE37" s="19"/>
      <c r="CF37" s="19"/>
      <c r="CG37" s="20"/>
      <c r="CH37" s="18"/>
      <c r="CI37" s="19"/>
      <c r="CJ37" s="19"/>
      <c r="CK37" s="19"/>
      <c r="CL37" s="20"/>
      <c r="CM37" s="18"/>
      <c r="CN37" s="19"/>
      <c r="CO37" s="19"/>
      <c r="CP37" s="19"/>
      <c r="CQ37" s="20"/>
      <c r="CR37" s="18"/>
      <c r="CS37" s="19"/>
      <c r="CT37" s="19"/>
      <c r="CU37" s="19"/>
      <c r="CV37" s="20"/>
      <c r="CW37" s="18"/>
      <c r="CX37" s="19"/>
      <c r="CY37" s="19"/>
      <c r="CZ37" s="19"/>
      <c r="DA37" s="20"/>
      <c r="DB37" s="18"/>
      <c r="DC37" s="19"/>
      <c r="DD37" s="19"/>
      <c r="DE37" s="19"/>
      <c r="DF37" s="20"/>
      <c r="DG37" s="18"/>
      <c r="DH37" s="19"/>
      <c r="DI37" s="19"/>
      <c r="DJ37" s="19"/>
      <c r="DK37" s="20"/>
      <c r="DL37" s="18"/>
      <c r="DM37" s="19"/>
      <c r="DN37" s="19"/>
      <c r="DO37" s="19"/>
      <c r="DP37" s="20"/>
      <c r="DQ37" s="18"/>
      <c r="DR37" s="19"/>
      <c r="DS37" s="19"/>
      <c r="DT37" s="19"/>
      <c r="DU37" s="20"/>
      <c r="DV37" s="18"/>
      <c r="DW37" s="19"/>
      <c r="DX37" s="19"/>
      <c r="DY37" s="19"/>
      <c r="DZ37" s="20"/>
      <c r="EA37" s="18"/>
      <c r="EB37" s="19"/>
      <c r="EC37" s="19"/>
      <c r="ED37" s="19"/>
      <c r="EE37" s="52"/>
      <c r="EF37" s="55">
        <f>J37</f>
        <v>3964068</v>
      </c>
    </row>
    <row r="38" spans="1:136" ht="24.75" x14ac:dyDescent="0.15">
      <c r="A38" s="8">
        <v>25</v>
      </c>
      <c r="B38" s="8">
        <v>26006160019</v>
      </c>
      <c r="C38" s="16" t="s">
        <v>75</v>
      </c>
      <c r="D38" s="16" t="s">
        <v>38</v>
      </c>
      <c r="E38" s="16" t="s">
        <v>39</v>
      </c>
      <c r="F38" s="11">
        <v>1</v>
      </c>
      <c r="G38" s="47">
        <v>100761000</v>
      </c>
      <c r="H38" s="17">
        <v>16121760</v>
      </c>
      <c r="I38" s="17">
        <v>116882760</v>
      </c>
      <c r="J38" s="21">
        <v>116882760</v>
      </c>
      <c r="K38" s="18">
        <v>100761000</v>
      </c>
      <c r="L38" s="19">
        <f>+K38*0.16</f>
        <v>16121760</v>
      </c>
      <c r="M38" s="19">
        <f>+K38+L38</f>
        <v>116882760</v>
      </c>
      <c r="N38" s="19">
        <f>+M38*F38</f>
        <v>116882760</v>
      </c>
      <c r="O38" s="20" t="str">
        <f t="shared" ref="O38:O42" si="14">IF(N38&lt;=J38,"Cumple","No Cumple")</f>
        <v>Cumple</v>
      </c>
      <c r="P38" s="18"/>
      <c r="Q38" s="19"/>
      <c r="R38" s="19"/>
      <c r="S38" s="19"/>
      <c r="T38" s="20"/>
      <c r="U38" s="18"/>
      <c r="V38" s="19"/>
      <c r="W38" s="19"/>
      <c r="X38" s="19"/>
      <c r="Y38" s="20"/>
      <c r="Z38" s="18"/>
      <c r="AA38" s="19"/>
      <c r="AB38" s="19"/>
      <c r="AC38" s="19"/>
      <c r="AD38" s="20"/>
      <c r="AE38" s="18"/>
      <c r="AF38" s="19"/>
      <c r="AG38" s="19"/>
      <c r="AH38" s="19"/>
      <c r="AI38" s="20"/>
      <c r="AJ38" s="18"/>
      <c r="AK38" s="19"/>
      <c r="AL38" s="19"/>
      <c r="AM38" s="19"/>
      <c r="AN38" s="20"/>
      <c r="AO38" s="18"/>
      <c r="AP38" s="19"/>
      <c r="AQ38" s="19"/>
      <c r="AR38" s="19"/>
      <c r="AS38" s="20"/>
      <c r="AT38" s="18"/>
      <c r="AU38" s="19"/>
      <c r="AV38" s="19"/>
      <c r="AW38" s="19"/>
      <c r="AX38" s="20"/>
      <c r="AY38" s="18"/>
      <c r="AZ38" s="19"/>
      <c r="BA38" s="19"/>
      <c r="BB38" s="19"/>
      <c r="BC38" s="20"/>
      <c r="BD38" s="18"/>
      <c r="BE38" s="19"/>
      <c r="BF38" s="19"/>
      <c r="BG38" s="19"/>
      <c r="BH38" s="20"/>
      <c r="BI38" s="18"/>
      <c r="BJ38" s="19"/>
      <c r="BK38" s="19"/>
      <c r="BL38" s="19"/>
      <c r="BM38" s="20"/>
      <c r="BN38" s="18"/>
      <c r="BO38" s="19"/>
      <c r="BP38" s="19"/>
      <c r="BQ38" s="19"/>
      <c r="BR38" s="20"/>
      <c r="BS38" s="18"/>
      <c r="BT38" s="19"/>
      <c r="BU38" s="19"/>
      <c r="BV38" s="19"/>
      <c r="BW38" s="20"/>
      <c r="BX38" s="18"/>
      <c r="BY38" s="19"/>
      <c r="BZ38" s="19"/>
      <c r="CA38" s="19"/>
      <c r="CB38" s="20"/>
      <c r="CC38" s="18"/>
      <c r="CD38" s="19"/>
      <c r="CE38" s="19"/>
      <c r="CF38" s="19"/>
      <c r="CG38" s="20"/>
      <c r="CH38" s="18"/>
      <c r="CI38" s="19"/>
      <c r="CJ38" s="19"/>
      <c r="CK38" s="19"/>
      <c r="CL38" s="20"/>
      <c r="CM38" s="18"/>
      <c r="CN38" s="19"/>
      <c r="CO38" s="19"/>
      <c r="CP38" s="19"/>
      <c r="CQ38" s="20"/>
      <c r="CR38" s="18"/>
      <c r="CS38" s="19"/>
      <c r="CT38" s="19"/>
      <c r="CU38" s="19"/>
      <c r="CV38" s="20"/>
      <c r="CW38" s="18"/>
      <c r="CX38" s="19"/>
      <c r="CY38" s="19"/>
      <c r="CZ38" s="19"/>
      <c r="DA38" s="20"/>
      <c r="DB38" s="18"/>
      <c r="DC38" s="19"/>
      <c r="DD38" s="19"/>
      <c r="DE38" s="19"/>
      <c r="DF38" s="20"/>
      <c r="DG38" s="18"/>
      <c r="DH38" s="19"/>
      <c r="DI38" s="19"/>
      <c r="DJ38" s="19"/>
      <c r="DK38" s="20"/>
      <c r="DL38" s="18"/>
      <c r="DM38" s="19"/>
      <c r="DN38" s="19"/>
      <c r="DO38" s="19"/>
      <c r="DP38" s="20"/>
      <c r="DQ38" s="18"/>
      <c r="DR38" s="19"/>
      <c r="DS38" s="19"/>
      <c r="DT38" s="19"/>
      <c r="DU38" s="20"/>
      <c r="DV38" s="18"/>
      <c r="DW38" s="19"/>
      <c r="DX38" s="19"/>
      <c r="DY38" s="19"/>
      <c r="DZ38" s="20"/>
      <c r="EA38" s="18"/>
      <c r="EB38" s="19"/>
      <c r="EC38" s="19"/>
      <c r="ED38" s="19"/>
      <c r="EE38" s="52"/>
      <c r="EF38" s="55">
        <f>J38</f>
        <v>116882760</v>
      </c>
    </row>
    <row r="39" spans="1:136" ht="24.75" x14ac:dyDescent="0.15">
      <c r="A39" s="8">
        <v>26</v>
      </c>
      <c r="B39" s="8">
        <v>26006105002</v>
      </c>
      <c r="C39" s="16" t="s">
        <v>76</v>
      </c>
      <c r="D39" s="16" t="s">
        <v>38</v>
      </c>
      <c r="E39" s="16" t="s">
        <v>39</v>
      </c>
      <c r="F39" s="11">
        <v>2</v>
      </c>
      <c r="G39" s="47">
        <v>41794000</v>
      </c>
      <c r="H39" s="17">
        <v>6687040</v>
      </c>
      <c r="I39" s="17">
        <v>48481040</v>
      </c>
      <c r="J39" s="21">
        <v>96962080</v>
      </c>
      <c r="K39" s="18">
        <v>22794000</v>
      </c>
      <c r="L39" s="19">
        <f>+K39*0.16</f>
        <v>3647040</v>
      </c>
      <c r="M39" s="19">
        <f>+K39+L39</f>
        <v>26441040</v>
      </c>
      <c r="N39" s="19">
        <f>+M39*F39</f>
        <v>52882080</v>
      </c>
      <c r="O39" s="20" t="str">
        <f t="shared" si="14"/>
        <v>Cumple</v>
      </c>
      <c r="P39" s="18"/>
      <c r="Q39" s="19"/>
      <c r="R39" s="19"/>
      <c r="S39" s="19"/>
      <c r="T39" s="20"/>
      <c r="U39" s="18"/>
      <c r="V39" s="19"/>
      <c r="W39" s="19"/>
      <c r="X39" s="19"/>
      <c r="Y39" s="20"/>
      <c r="Z39" s="18"/>
      <c r="AA39" s="19"/>
      <c r="AB39" s="19"/>
      <c r="AC39" s="19"/>
      <c r="AD39" s="20"/>
      <c r="AE39" s="18"/>
      <c r="AF39" s="19"/>
      <c r="AG39" s="19"/>
      <c r="AH39" s="19"/>
      <c r="AI39" s="20"/>
      <c r="AJ39" s="18"/>
      <c r="AK39" s="19"/>
      <c r="AL39" s="19"/>
      <c r="AM39" s="19"/>
      <c r="AN39" s="20"/>
      <c r="AO39" s="18"/>
      <c r="AP39" s="19"/>
      <c r="AQ39" s="19"/>
      <c r="AR39" s="19"/>
      <c r="AS39" s="20"/>
      <c r="AT39" s="18"/>
      <c r="AU39" s="19"/>
      <c r="AV39" s="19"/>
      <c r="AW39" s="19"/>
      <c r="AX39" s="20"/>
      <c r="AY39" s="18"/>
      <c r="AZ39" s="19"/>
      <c r="BA39" s="19"/>
      <c r="BB39" s="19"/>
      <c r="BC39" s="20"/>
      <c r="BD39" s="18"/>
      <c r="BE39" s="19"/>
      <c r="BF39" s="19"/>
      <c r="BG39" s="19"/>
      <c r="BH39" s="20"/>
      <c r="BI39" s="18"/>
      <c r="BJ39" s="19"/>
      <c r="BK39" s="19"/>
      <c r="BL39" s="19"/>
      <c r="BM39" s="20"/>
      <c r="BN39" s="18"/>
      <c r="BO39" s="19"/>
      <c r="BP39" s="19"/>
      <c r="BQ39" s="19"/>
      <c r="BR39" s="20"/>
      <c r="BS39" s="18"/>
      <c r="BT39" s="19"/>
      <c r="BU39" s="19"/>
      <c r="BV39" s="19"/>
      <c r="BW39" s="20"/>
      <c r="BX39" s="18"/>
      <c r="BY39" s="19"/>
      <c r="BZ39" s="19"/>
      <c r="CA39" s="19"/>
      <c r="CB39" s="20"/>
      <c r="CC39" s="18"/>
      <c r="CD39" s="19"/>
      <c r="CE39" s="19"/>
      <c r="CF39" s="19"/>
      <c r="CG39" s="20"/>
      <c r="CH39" s="18"/>
      <c r="CI39" s="19"/>
      <c r="CJ39" s="19"/>
      <c r="CK39" s="19"/>
      <c r="CL39" s="20"/>
      <c r="CM39" s="18"/>
      <c r="CN39" s="19"/>
      <c r="CO39" s="19"/>
      <c r="CP39" s="19"/>
      <c r="CQ39" s="20"/>
      <c r="CR39" s="18"/>
      <c r="CS39" s="19"/>
      <c r="CT39" s="19"/>
      <c r="CU39" s="19"/>
      <c r="CV39" s="20"/>
      <c r="CW39" s="18"/>
      <c r="CX39" s="19"/>
      <c r="CY39" s="19"/>
      <c r="CZ39" s="19"/>
      <c r="DA39" s="20"/>
      <c r="DB39" s="18">
        <v>31194142</v>
      </c>
      <c r="DC39" s="19">
        <f>+DB39*0.16</f>
        <v>4991062.72</v>
      </c>
      <c r="DD39" s="19">
        <f>+DB39+DC39</f>
        <v>36185204.719999999</v>
      </c>
      <c r="DE39" s="19">
        <f>+DD39*F39</f>
        <v>72370409.439999998</v>
      </c>
      <c r="DF39" s="20" t="str">
        <f>IF(DE39&lt;=J39,"Cumple","No Cumple")</f>
        <v>Cumple</v>
      </c>
      <c r="DG39" s="18"/>
      <c r="DH39" s="19"/>
      <c r="DI39" s="19"/>
      <c r="DJ39" s="19"/>
      <c r="DK39" s="20"/>
      <c r="DL39" s="18"/>
      <c r="DM39" s="19"/>
      <c r="DN39" s="19"/>
      <c r="DO39" s="19"/>
      <c r="DP39" s="20"/>
      <c r="DQ39" s="18"/>
      <c r="DR39" s="19"/>
      <c r="DS39" s="19"/>
      <c r="DT39" s="19"/>
      <c r="DU39" s="20"/>
      <c r="DV39" s="18"/>
      <c r="DW39" s="19"/>
      <c r="DX39" s="19"/>
      <c r="DY39" s="19"/>
      <c r="DZ39" s="20"/>
      <c r="EA39" s="18"/>
      <c r="EB39" s="19"/>
      <c r="EC39" s="19"/>
      <c r="ED39" s="19"/>
      <c r="EE39" s="52"/>
      <c r="EF39" s="55">
        <f>J39</f>
        <v>96962080</v>
      </c>
    </row>
    <row r="40" spans="1:136" ht="24.75" x14ac:dyDescent="0.15">
      <c r="A40" s="8">
        <v>27</v>
      </c>
      <c r="B40" s="8">
        <v>2600547001</v>
      </c>
      <c r="C40" s="16" t="s">
        <v>77</v>
      </c>
      <c r="D40" s="16" t="s">
        <v>38</v>
      </c>
      <c r="E40" s="16" t="s">
        <v>39</v>
      </c>
      <c r="F40" s="11">
        <v>4</v>
      </c>
      <c r="G40" s="47">
        <v>1820280</v>
      </c>
      <c r="H40" s="17">
        <v>291245</v>
      </c>
      <c r="I40" s="17">
        <v>2111525</v>
      </c>
      <c r="J40" s="21">
        <v>8446100</v>
      </c>
      <c r="K40" s="18"/>
      <c r="L40" s="19"/>
      <c r="M40" s="19"/>
      <c r="N40" s="19"/>
      <c r="O40" s="20"/>
      <c r="P40" s="18"/>
      <c r="Q40" s="19"/>
      <c r="R40" s="19"/>
      <c r="S40" s="19"/>
      <c r="T40" s="20"/>
      <c r="U40" s="18">
        <v>1740000</v>
      </c>
      <c r="V40" s="19">
        <f>+U40*0.16</f>
        <v>278400</v>
      </c>
      <c r="W40" s="19">
        <f>+U40+V40</f>
        <v>2018400</v>
      </c>
      <c r="X40" s="19">
        <f>+W40*F40</f>
        <v>8073600</v>
      </c>
      <c r="Y40" s="20" t="str">
        <f>IF(X40&lt;=J40,"Cumple","No Cumple")</f>
        <v>Cumple</v>
      </c>
      <c r="Z40" s="18">
        <v>1820280</v>
      </c>
      <c r="AA40" s="19">
        <f>+Z40*0.16</f>
        <v>291244.79999999999</v>
      </c>
      <c r="AB40" s="19">
        <f>+Z40+AA40</f>
        <v>2111524.7999999998</v>
      </c>
      <c r="AC40" s="19">
        <f>+AB40*F40</f>
        <v>8446099.1999999993</v>
      </c>
      <c r="AD40" s="20" t="str">
        <f>IF(AC40&lt;=J40,"Cumple","No Cumple")</f>
        <v>Cumple</v>
      </c>
      <c r="AE40" s="18"/>
      <c r="AF40" s="19"/>
      <c r="AG40" s="19"/>
      <c r="AH40" s="19"/>
      <c r="AI40" s="20"/>
      <c r="AJ40" s="18"/>
      <c r="AK40" s="19"/>
      <c r="AL40" s="19"/>
      <c r="AM40" s="19"/>
      <c r="AN40" s="20"/>
      <c r="AO40" s="18"/>
      <c r="AP40" s="19"/>
      <c r="AQ40" s="19"/>
      <c r="AR40" s="19"/>
      <c r="AS40" s="20"/>
      <c r="AT40" s="18">
        <v>1635000</v>
      </c>
      <c r="AU40" s="19">
        <f>+AT40*0.16</f>
        <v>261600</v>
      </c>
      <c r="AV40" s="19">
        <f>+AT40+AU40</f>
        <v>1896600</v>
      </c>
      <c r="AW40" s="19">
        <f>+AV40*F40</f>
        <v>7586400</v>
      </c>
      <c r="AX40" s="20" t="str">
        <f>IF(AW40&lt;=J40,"Cumple","No Cumple")</f>
        <v>Cumple</v>
      </c>
      <c r="AY40" s="18"/>
      <c r="AZ40" s="19"/>
      <c r="BA40" s="19"/>
      <c r="BB40" s="19"/>
      <c r="BC40" s="20"/>
      <c r="BD40" s="18"/>
      <c r="BE40" s="19"/>
      <c r="BF40" s="19"/>
      <c r="BG40" s="19"/>
      <c r="BH40" s="20"/>
      <c r="BI40" s="18"/>
      <c r="BJ40" s="19"/>
      <c r="BK40" s="19"/>
      <c r="BL40" s="19"/>
      <c r="BM40" s="20"/>
      <c r="BN40" s="18"/>
      <c r="BO40" s="19"/>
      <c r="BP40" s="19"/>
      <c r="BQ40" s="19"/>
      <c r="BR40" s="20"/>
      <c r="BS40" s="18"/>
      <c r="BT40" s="19"/>
      <c r="BU40" s="19"/>
      <c r="BV40" s="19"/>
      <c r="BW40" s="20"/>
      <c r="BX40" s="18"/>
      <c r="BY40" s="19"/>
      <c r="BZ40" s="19"/>
      <c r="CA40" s="19"/>
      <c r="CB40" s="20"/>
      <c r="CC40" s="18">
        <v>1537450</v>
      </c>
      <c r="CD40" s="19">
        <f>+CC40*0.16</f>
        <v>245992</v>
      </c>
      <c r="CE40" s="19">
        <f>+CC40+CD40</f>
        <v>1783442</v>
      </c>
      <c r="CF40" s="19">
        <f>+CE40*F40</f>
        <v>7133768</v>
      </c>
      <c r="CG40" s="20" t="str">
        <f>IF(CF40&lt;=J40,"Cumple","No Cumple")</f>
        <v>Cumple</v>
      </c>
      <c r="CH40" s="18"/>
      <c r="CI40" s="19"/>
      <c r="CJ40" s="19"/>
      <c r="CK40" s="19"/>
      <c r="CL40" s="20"/>
      <c r="CM40" s="18"/>
      <c r="CN40" s="19"/>
      <c r="CO40" s="19"/>
      <c r="CP40" s="19"/>
      <c r="CQ40" s="20"/>
      <c r="CR40" s="18"/>
      <c r="CS40" s="19"/>
      <c r="CT40" s="19"/>
      <c r="CU40" s="19"/>
      <c r="CV40" s="20"/>
      <c r="CW40" s="18">
        <v>1307670</v>
      </c>
      <c r="CX40" s="19">
        <f>+CW40*0.16</f>
        <v>209227.2</v>
      </c>
      <c r="CY40" s="19">
        <f>+CW40+CX40</f>
        <v>1516897.2</v>
      </c>
      <c r="CZ40" s="19">
        <f>+CY40*F40</f>
        <v>6067588.7999999998</v>
      </c>
      <c r="DA40" s="20" t="str">
        <f>IF(CZ40&lt;=J40,"Cumple","No Cumple")</f>
        <v>Cumple</v>
      </c>
      <c r="DB40" s="18"/>
      <c r="DC40" s="19"/>
      <c r="DD40" s="19"/>
      <c r="DE40" s="19"/>
      <c r="DF40" s="20"/>
      <c r="DG40" s="18"/>
      <c r="DH40" s="19"/>
      <c r="DI40" s="19"/>
      <c r="DJ40" s="19"/>
      <c r="DK40" s="20"/>
      <c r="DL40" s="18"/>
      <c r="DM40" s="19"/>
      <c r="DN40" s="19"/>
      <c r="DO40" s="19"/>
      <c r="DP40" s="20"/>
      <c r="DQ40" s="18"/>
      <c r="DR40" s="19"/>
      <c r="DS40" s="19"/>
      <c r="DT40" s="19"/>
      <c r="DU40" s="20"/>
      <c r="DV40" s="18">
        <v>1638750</v>
      </c>
      <c r="DW40" s="19">
        <f>+DV40*0.16</f>
        <v>262200</v>
      </c>
      <c r="DX40" s="19">
        <f>+DV40+DW40</f>
        <v>1900950</v>
      </c>
      <c r="DY40" s="19">
        <f>+DX40*F40</f>
        <v>7603800</v>
      </c>
      <c r="DZ40" s="20" t="str">
        <f>IF(DY40&lt;=J40,"Cumple","No Cumple")</f>
        <v>Cumple</v>
      </c>
      <c r="EA40" s="18"/>
      <c r="EB40" s="19"/>
      <c r="EC40" s="19"/>
      <c r="ED40" s="19"/>
      <c r="EE40" s="52"/>
      <c r="EF40" s="55">
        <f>J40</f>
        <v>8446100</v>
      </c>
    </row>
    <row r="41" spans="1:136" ht="41.25" x14ac:dyDescent="0.15">
      <c r="A41" s="8">
        <v>28</v>
      </c>
      <c r="B41" s="8">
        <v>2600553015</v>
      </c>
      <c r="C41" s="16" t="s">
        <v>78</v>
      </c>
      <c r="D41" s="16" t="s">
        <v>38</v>
      </c>
      <c r="E41" s="16" t="s">
        <v>39</v>
      </c>
      <c r="F41" s="11">
        <v>4</v>
      </c>
      <c r="G41" s="47">
        <v>1155172</v>
      </c>
      <c r="H41" s="17">
        <v>184828</v>
      </c>
      <c r="I41" s="17">
        <v>1340000</v>
      </c>
      <c r="J41" s="21">
        <v>5360000</v>
      </c>
      <c r="K41" s="18"/>
      <c r="L41" s="19"/>
      <c r="M41" s="19"/>
      <c r="N41" s="19"/>
      <c r="O41" s="20"/>
      <c r="P41" s="18">
        <v>942000</v>
      </c>
      <c r="Q41" s="19">
        <f>+P41*0.16</f>
        <v>150720</v>
      </c>
      <c r="R41" s="19">
        <f>+P41+Q41</f>
        <v>1092720</v>
      </c>
      <c r="S41" s="19">
        <f>+R41*F41</f>
        <v>4370880</v>
      </c>
      <c r="T41" s="20" t="str">
        <f>IF(S41&lt;=J41,"Cumple","No Cumple")</f>
        <v>Cumple</v>
      </c>
      <c r="U41" s="18">
        <v>890000</v>
      </c>
      <c r="V41" s="19">
        <f>+U41*0.16</f>
        <v>142400</v>
      </c>
      <c r="W41" s="19">
        <f>+U41+V41</f>
        <v>1032400</v>
      </c>
      <c r="X41" s="19">
        <f>+W41*F41</f>
        <v>4129600</v>
      </c>
      <c r="Y41" s="20" t="str">
        <f>IF(X41&lt;=J41,"Cumple","No Cumple")</f>
        <v>Cumple</v>
      </c>
      <c r="Z41" s="18"/>
      <c r="AA41" s="19"/>
      <c r="AB41" s="19"/>
      <c r="AC41" s="19"/>
      <c r="AD41" s="20"/>
      <c r="AE41" s="18"/>
      <c r="AF41" s="19"/>
      <c r="AG41" s="19"/>
      <c r="AH41" s="19"/>
      <c r="AI41" s="20"/>
      <c r="AJ41" s="18"/>
      <c r="AK41" s="19"/>
      <c r="AL41" s="19"/>
      <c r="AM41" s="19"/>
      <c r="AN41" s="20"/>
      <c r="AO41" s="18"/>
      <c r="AP41" s="19"/>
      <c r="AQ41" s="19"/>
      <c r="AR41" s="19"/>
      <c r="AS41" s="20"/>
      <c r="AT41" s="18"/>
      <c r="AU41" s="19"/>
      <c r="AV41" s="19"/>
      <c r="AW41" s="19"/>
      <c r="AX41" s="20"/>
      <c r="AY41" s="18"/>
      <c r="AZ41" s="19"/>
      <c r="BA41" s="19"/>
      <c r="BB41" s="19"/>
      <c r="BC41" s="20"/>
      <c r="BD41" s="18"/>
      <c r="BE41" s="19"/>
      <c r="BF41" s="19"/>
      <c r="BG41" s="19"/>
      <c r="BH41" s="20"/>
      <c r="BI41" s="18"/>
      <c r="BJ41" s="19"/>
      <c r="BK41" s="19"/>
      <c r="BL41" s="19"/>
      <c r="BM41" s="20"/>
      <c r="BN41" s="18"/>
      <c r="BO41" s="19"/>
      <c r="BP41" s="19"/>
      <c r="BQ41" s="19"/>
      <c r="BR41" s="20"/>
      <c r="BS41" s="18"/>
      <c r="BT41" s="19"/>
      <c r="BU41" s="19"/>
      <c r="BV41" s="19"/>
      <c r="BW41" s="20"/>
      <c r="BX41" s="18"/>
      <c r="BY41" s="19"/>
      <c r="BZ41" s="19"/>
      <c r="CA41" s="19"/>
      <c r="CB41" s="20"/>
      <c r="CC41" s="18"/>
      <c r="CD41" s="19"/>
      <c r="CE41" s="19"/>
      <c r="CF41" s="19"/>
      <c r="CG41" s="20"/>
      <c r="CH41" s="18"/>
      <c r="CI41" s="19"/>
      <c r="CJ41" s="19"/>
      <c r="CK41" s="19"/>
      <c r="CL41" s="20"/>
      <c r="CM41" s="18"/>
      <c r="CN41" s="19"/>
      <c r="CO41" s="19"/>
      <c r="CP41" s="19"/>
      <c r="CQ41" s="20"/>
      <c r="CR41" s="18"/>
      <c r="CS41" s="19"/>
      <c r="CT41" s="19"/>
      <c r="CU41" s="19"/>
      <c r="CV41" s="20"/>
      <c r="CW41" s="18"/>
      <c r="CX41" s="19"/>
      <c r="CY41" s="19"/>
      <c r="CZ41" s="19"/>
      <c r="DA41" s="20"/>
      <c r="DB41" s="18"/>
      <c r="DC41" s="19"/>
      <c r="DD41" s="19"/>
      <c r="DE41" s="19"/>
      <c r="DF41" s="20"/>
      <c r="DG41" s="18"/>
      <c r="DH41" s="19"/>
      <c r="DI41" s="19"/>
      <c r="DJ41" s="19"/>
      <c r="DK41" s="20"/>
      <c r="DL41" s="18"/>
      <c r="DM41" s="19"/>
      <c r="DN41" s="19"/>
      <c r="DO41" s="19"/>
      <c r="DP41" s="20"/>
      <c r="DQ41" s="18">
        <v>1155170</v>
      </c>
      <c r="DR41" s="19">
        <f>+DQ41*0.16</f>
        <v>184827.2</v>
      </c>
      <c r="DS41" s="19">
        <f>+DQ41+DR41</f>
        <v>1339997.2</v>
      </c>
      <c r="DT41" s="19">
        <f>+DS41*F41</f>
        <v>5359988.8</v>
      </c>
      <c r="DU41" s="20" t="str">
        <f>IF(DT41&lt;=J41,"Cumple","No Cumple")</f>
        <v>Cumple</v>
      </c>
      <c r="DV41" s="18"/>
      <c r="DW41" s="19"/>
      <c r="DX41" s="19"/>
      <c r="DY41" s="19"/>
      <c r="DZ41" s="20"/>
      <c r="EA41" s="18"/>
      <c r="EB41" s="19"/>
      <c r="EC41" s="19"/>
      <c r="ED41" s="19"/>
      <c r="EE41" s="52"/>
      <c r="EF41" s="55">
        <f>J41</f>
        <v>5360000</v>
      </c>
    </row>
    <row r="42" spans="1:136" ht="33" x14ac:dyDescent="0.15">
      <c r="A42" s="8">
        <v>29</v>
      </c>
      <c r="B42" s="8">
        <v>2600788001</v>
      </c>
      <c r="C42" s="16" t="s">
        <v>79</v>
      </c>
      <c r="D42" s="16" t="s">
        <v>38</v>
      </c>
      <c r="E42" s="16" t="s">
        <v>39</v>
      </c>
      <c r="F42" s="11">
        <v>1</v>
      </c>
      <c r="G42" s="47">
        <v>33343500</v>
      </c>
      <c r="H42" s="17">
        <v>5334960</v>
      </c>
      <c r="I42" s="17">
        <v>38678460</v>
      </c>
      <c r="J42" s="21">
        <v>38678460</v>
      </c>
      <c r="K42" s="18">
        <v>28463000</v>
      </c>
      <c r="L42" s="19">
        <f>+K42*0.16</f>
        <v>4554080</v>
      </c>
      <c r="M42" s="19">
        <f>+K42+L42</f>
        <v>33017080</v>
      </c>
      <c r="N42" s="19">
        <f>+M42*F42</f>
        <v>33017080</v>
      </c>
      <c r="O42" s="20" t="str">
        <f t="shared" si="14"/>
        <v>Cumple</v>
      </c>
      <c r="P42" s="18"/>
      <c r="Q42" s="19"/>
      <c r="R42" s="19"/>
      <c r="S42" s="19"/>
      <c r="T42" s="20"/>
      <c r="U42" s="18"/>
      <c r="V42" s="19"/>
      <c r="W42" s="19"/>
      <c r="X42" s="19"/>
      <c r="Y42" s="20"/>
      <c r="Z42" s="18"/>
      <c r="AA42" s="19"/>
      <c r="AB42" s="19"/>
      <c r="AC42" s="19"/>
      <c r="AD42" s="20"/>
      <c r="AE42" s="18"/>
      <c r="AF42" s="19"/>
      <c r="AG42" s="19"/>
      <c r="AH42" s="19"/>
      <c r="AI42" s="20"/>
      <c r="AJ42" s="18"/>
      <c r="AK42" s="19"/>
      <c r="AL42" s="19"/>
      <c r="AM42" s="19"/>
      <c r="AN42" s="20"/>
      <c r="AO42" s="18"/>
      <c r="AP42" s="19"/>
      <c r="AQ42" s="19"/>
      <c r="AR42" s="19"/>
      <c r="AS42" s="20"/>
      <c r="AT42" s="18"/>
      <c r="AU42" s="19"/>
      <c r="AV42" s="19"/>
      <c r="AW42" s="19"/>
      <c r="AX42" s="20"/>
      <c r="AY42" s="18"/>
      <c r="AZ42" s="19"/>
      <c r="BA42" s="19"/>
      <c r="BB42" s="19"/>
      <c r="BC42" s="20"/>
      <c r="BD42" s="18"/>
      <c r="BE42" s="19"/>
      <c r="BF42" s="19"/>
      <c r="BG42" s="19"/>
      <c r="BH42" s="20"/>
      <c r="BI42" s="18"/>
      <c r="BJ42" s="19"/>
      <c r="BK42" s="19"/>
      <c r="BL42" s="19"/>
      <c r="BM42" s="20"/>
      <c r="BN42" s="18"/>
      <c r="BO42" s="19"/>
      <c r="BP42" s="19"/>
      <c r="BQ42" s="19"/>
      <c r="BR42" s="20"/>
      <c r="BS42" s="18"/>
      <c r="BT42" s="19"/>
      <c r="BU42" s="19"/>
      <c r="BV42" s="19"/>
      <c r="BW42" s="20"/>
      <c r="BX42" s="18"/>
      <c r="BY42" s="19"/>
      <c r="BZ42" s="19"/>
      <c r="CA42" s="19"/>
      <c r="CB42" s="20"/>
      <c r="CC42" s="18"/>
      <c r="CD42" s="19"/>
      <c r="CE42" s="19"/>
      <c r="CF42" s="19"/>
      <c r="CG42" s="20"/>
      <c r="CH42" s="18"/>
      <c r="CI42" s="19"/>
      <c r="CJ42" s="19"/>
      <c r="CK42" s="19"/>
      <c r="CL42" s="20"/>
      <c r="CM42" s="18"/>
      <c r="CN42" s="19"/>
      <c r="CO42" s="19"/>
      <c r="CP42" s="19"/>
      <c r="CQ42" s="20"/>
      <c r="CR42" s="18"/>
      <c r="CS42" s="19"/>
      <c r="CT42" s="19"/>
      <c r="CU42" s="19"/>
      <c r="CV42" s="20"/>
      <c r="CW42" s="18"/>
      <c r="CX42" s="19"/>
      <c r="CY42" s="19"/>
      <c r="CZ42" s="19"/>
      <c r="DA42" s="20"/>
      <c r="DB42" s="18">
        <v>23111286</v>
      </c>
      <c r="DC42" s="19">
        <f>+DB42*0.16</f>
        <v>3697805.7600000002</v>
      </c>
      <c r="DD42" s="19">
        <f>+DB42+DC42</f>
        <v>26809091.760000002</v>
      </c>
      <c r="DE42" s="19">
        <f>+DD42*F42</f>
        <v>26809091.760000002</v>
      </c>
      <c r="DF42" s="20" t="str">
        <f>IF(DE42&lt;=J42,"Cumple","No Cumple")</f>
        <v>Cumple</v>
      </c>
      <c r="DG42" s="18"/>
      <c r="DH42" s="19"/>
      <c r="DI42" s="19"/>
      <c r="DJ42" s="19"/>
      <c r="DK42" s="20"/>
      <c r="DL42" s="18"/>
      <c r="DM42" s="19"/>
      <c r="DN42" s="19"/>
      <c r="DO42" s="19"/>
      <c r="DP42" s="20"/>
      <c r="DQ42" s="18"/>
      <c r="DR42" s="19"/>
      <c r="DS42" s="19"/>
      <c r="DT42" s="19"/>
      <c r="DU42" s="20"/>
      <c r="DV42" s="18"/>
      <c r="DW42" s="19"/>
      <c r="DX42" s="19"/>
      <c r="DY42" s="19"/>
      <c r="DZ42" s="20"/>
      <c r="EA42" s="18"/>
      <c r="EB42" s="19"/>
      <c r="EC42" s="19"/>
      <c r="ED42" s="19"/>
      <c r="EE42" s="52"/>
      <c r="EF42" s="55">
        <f>J42</f>
        <v>38678460</v>
      </c>
    </row>
    <row r="43" spans="1:136" ht="24.75" x14ac:dyDescent="0.15">
      <c r="A43" s="8">
        <v>30</v>
      </c>
      <c r="B43" s="8">
        <v>2600517017</v>
      </c>
      <c r="C43" s="16" t="s">
        <v>80</v>
      </c>
      <c r="D43" s="16" t="s">
        <v>38</v>
      </c>
      <c r="E43" s="16" t="s">
        <v>39</v>
      </c>
      <c r="F43" s="11">
        <v>4</v>
      </c>
      <c r="G43" s="47">
        <v>27297666</v>
      </c>
      <c r="H43" s="17">
        <v>4367627</v>
      </c>
      <c r="I43" s="17">
        <v>31665293</v>
      </c>
      <c r="J43" s="21">
        <v>126661172</v>
      </c>
      <c r="K43" s="18"/>
      <c r="L43" s="19"/>
      <c r="M43" s="19"/>
      <c r="N43" s="19"/>
      <c r="O43" s="20"/>
      <c r="P43" s="18"/>
      <c r="Q43" s="19"/>
      <c r="R43" s="19"/>
      <c r="S43" s="19"/>
      <c r="T43" s="20"/>
      <c r="U43" s="18"/>
      <c r="V43" s="19"/>
      <c r="W43" s="19"/>
      <c r="X43" s="19"/>
      <c r="Y43" s="20"/>
      <c r="Z43" s="18"/>
      <c r="AA43" s="19"/>
      <c r="AB43" s="19"/>
      <c r="AC43" s="19"/>
      <c r="AD43" s="20"/>
      <c r="AE43" s="18"/>
      <c r="AF43" s="19"/>
      <c r="AG43" s="19"/>
      <c r="AH43" s="19"/>
      <c r="AI43" s="20"/>
      <c r="AJ43" s="18"/>
      <c r="AK43" s="19"/>
      <c r="AL43" s="19"/>
      <c r="AM43" s="19"/>
      <c r="AN43" s="20"/>
      <c r="AO43" s="18"/>
      <c r="AP43" s="19"/>
      <c r="AQ43" s="19"/>
      <c r="AR43" s="19"/>
      <c r="AS43" s="20"/>
      <c r="AT43" s="18"/>
      <c r="AU43" s="19"/>
      <c r="AV43" s="19"/>
      <c r="AW43" s="19"/>
      <c r="AX43" s="20"/>
      <c r="AY43" s="18"/>
      <c r="AZ43" s="19"/>
      <c r="BA43" s="19"/>
      <c r="BB43" s="19"/>
      <c r="BC43" s="20"/>
      <c r="BD43" s="18"/>
      <c r="BE43" s="19"/>
      <c r="BF43" s="19"/>
      <c r="BG43" s="19"/>
      <c r="BH43" s="20"/>
      <c r="BI43" s="18"/>
      <c r="BJ43" s="19"/>
      <c r="BK43" s="19"/>
      <c r="BL43" s="19"/>
      <c r="BM43" s="20"/>
      <c r="BN43" s="18"/>
      <c r="BO43" s="19"/>
      <c r="BP43" s="19"/>
      <c r="BQ43" s="19"/>
      <c r="BR43" s="20"/>
      <c r="BS43" s="18"/>
      <c r="BT43" s="19"/>
      <c r="BU43" s="19"/>
      <c r="BV43" s="19"/>
      <c r="BW43" s="20"/>
      <c r="BX43" s="18"/>
      <c r="BY43" s="19"/>
      <c r="BZ43" s="19"/>
      <c r="CA43" s="19"/>
      <c r="CB43" s="20"/>
      <c r="CC43" s="18"/>
      <c r="CD43" s="19"/>
      <c r="CE43" s="19"/>
      <c r="CF43" s="19"/>
      <c r="CG43" s="20"/>
      <c r="CH43" s="18"/>
      <c r="CI43" s="19"/>
      <c r="CJ43" s="19"/>
      <c r="CK43" s="19"/>
      <c r="CL43" s="20"/>
      <c r="CM43" s="18"/>
      <c r="CN43" s="19"/>
      <c r="CO43" s="19"/>
      <c r="CP43" s="19"/>
      <c r="CQ43" s="20"/>
      <c r="CR43" s="18"/>
      <c r="CS43" s="19"/>
      <c r="CT43" s="19"/>
      <c r="CU43" s="19"/>
      <c r="CV43" s="20"/>
      <c r="CW43" s="18"/>
      <c r="CX43" s="19"/>
      <c r="CY43" s="19"/>
      <c r="CZ43" s="19"/>
      <c r="DA43" s="20"/>
      <c r="DB43" s="18"/>
      <c r="DC43" s="19"/>
      <c r="DD43" s="19"/>
      <c r="DE43" s="19"/>
      <c r="DF43" s="20"/>
      <c r="DG43" s="18"/>
      <c r="DH43" s="19"/>
      <c r="DI43" s="19"/>
      <c r="DJ43" s="19"/>
      <c r="DK43" s="20"/>
      <c r="DL43" s="18"/>
      <c r="DM43" s="19"/>
      <c r="DN43" s="19"/>
      <c r="DO43" s="19"/>
      <c r="DP43" s="20"/>
      <c r="DQ43" s="18">
        <v>9765126</v>
      </c>
      <c r="DR43" s="19">
        <f>+DQ43*0.16</f>
        <v>1562420.16</v>
      </c>
      <c r="DS43" s="19">
        <f>+DQ43+DR43</f>
        <v>11327546.16</v>
      </c>
      <c r="DT43" s="19">
        <f>+DS43*F43</f>
        <v>45310184.640000001</v>
      </c>
      <c r="DU43" s="20" t="str">
        <f>IF(DT43&lt;=J43,"Cumple","No Cumple")</f>
        <v>Cumple</v>
      </c>
      <c r="DV43" s="18"/>
      <c r="DW43" s="19"/>
      <c r="DX43" s="19"/>
      <c r="DY43" s="19"/>
      <c r="DZ43" s="20"/>
      <c r="EA43" s="18"/>
      <c r="EB43" s="19"/>
      <c r="EC43" s="19"/>
      <c r="ED43" s="19"/>
      <c r="EE43" s="52"/>
      <c r="EF43" s="55">
        <f>J43</f>
        <v>126661172</v>
      </c>
    </row>
    <row r="44" spans="1:136" ht="24.75" x14ac:dyDescent="0.15">
      <c r="A44" s="8">
        <v>31</v>
      </c>
      <c r="B44" s="8">
        <v>2600877002</v>
      </c>
      <c r="C44" s="16" t="s">
        <v>81</v>
      </c>
      <c r="D44" s="16" t="s">
        <v>38</v>
      </c>
      <c r="E44" s="16" t="s">
        <v>39</v>
      </c>
      <c r="F44" s="11">
        <v>1</v>
      </c>
      <c r="G44" s="47">
        <v>95800000</v>
      </c>
      <c r="H44" s="17">
        <v>15328000</v>
      </c>
      <c r="I44" s="17">
        <v>111128000</v>
      </c>
      <c r="J44" s="21">
        <v>111128000</v>
      </c>
      <c r="K44" s="18"/>
      <c r="L44" s="19"/>
      <c r="M44" s="19"/>
      <c r="N44" s="19"/>
      <c r="O44" s="20"/>
      <c r="P44" s="18"/>
      <c r="Q44" s="19"/>
      <c r="R44" s="19"/>
      <c r="S44" s="19"/>
      <c r="T44" s="20"/>
      <c r="U44" s="18"/>
      <c r="V44" s="19"/>
      <c r="W44" s="19"/>
      <c r="X44" s="19"/>
      <c r="Y44" s="20"/>
      <c r="Z44" s="18"/>
      <c r="AA44" s="19"/>
      <c r="AB44" s="19"/>
      <c r="AC44" s="19"/>
      <c r="AD44" s="20"/>
      <c r="AE44" s="18"/>
      <c r="AF44" s="19"/>
      <c r="AG44" s="19"/>
      <c r="AH44" s="19"/>
      <c r="AI44" s="20"/>
      <c r="AJ44" s="18"/>
      <c r="AK44" s="19"/>
      <c r="AL44" s="19"/>
      <c r="AM44" s="19"/>
      <c r="AN44" s="20"/>
      <c r="AO44" s="18"/>
      <c r="AP44" s="19"/>
      <c r="AQ44" s="19"/>
      <c r="AR44" s="19"/>
      <c r="AS44" s="20"/>
      <c r="AT44" s="18"/>
      <c r="AU44" s="19"/>
      <c r="AV44" s="19"/>
      <c r="AW44" s="19"/>
      <c r="AX44" s="20"/>
      <c r="AY44" s="18"/>
      <c r="AZ44" s="19"/>
      <c r="BA44" s="19"/>
      <c r="BB44" s="19"/>
      <c r="BC44" s="20"/>
      <c r="BD44" s="18"/>
      <c r="BE44" s="19"/>
      <c r="BF44" s="19"/>
      <c r="BG44" s="19"/>
      <c r="BH44" s="20"/>
      <c r="BI44" s="18"/>
      <c r="BJ44" s="19"/>
      <c r="BK44" s="19"/>
      <c r="BL44" s="19"/>
      <c r="BM44" s="20"/>
      <c r="BN44" s="18"/>
      <c r="BO44" s="19"/>
      <c r="BP44" s="19"/>
      <c r="BQ44" s="19"/>
      <c r="BR44" s="20"/>
      <c r="BS44" s="18"/>
      <c r="BT44" s="19"/>
      <c r="BU44" s="19"/>
      <c r="BV44" s="19"/>
      <c r="BW44" s="20"/>
      <c r="BX44" s="18"/>
      <c r="BY44" s="19"/>
      <c r="BZ44" s="19"/>
      <c r="CA44" s="19"/>
      <c r="CB44" s="20"/>
      <c r="CC44" s="18"/>
      <c r="CD44" s="19"/>
      <c r="CE44" s="19"/>
      <c r="CF44" s="19"/>
      <c r="CG44" s="20"/>
      <c r="CH44" s="18"/>
      <c r="CI44" s="19"/>
      <c r="CJ44" s="19"/>
      <c r="CK44" s="19"/>
      <c r="CL44" s="20"/>
      <c r="CM44" s="18">
        <v>89800000</v>
      </c>
      <c r="CN44" s="19">
        <f>+CM44*0.16</f>
        <v>14368000</v>
      </c>
      <c r="CO44" s="19">
        <f>+CN44+CM44</f>
        <v>104168000</v>
      </c>
      <c r="CP44" s="19">
        <f>+CO44*F44</f>
        <v>104168000</v>
      </c>
      <c r="CQ44" s="20" t="str">
        <f>IF(CP44&lt;=J44,"Cumple","No Cumple")</f>
        <v>Cumple</v>
      </c>
      <c r="CR44" s="18"/>
      <c r="CS44" s="19"/>
      <c r="CT44" s="19"/>
      <c r="CU44" s="19"/>
      <c r="CV44" s="20"/>
      <c r="CW44" s="18"/>
      <c r="CX44" s="19"/>
      <c r="CY44" s="19"/>
      <c r="CZ44" s="19"/>
      <c r="DA44" s="20"/>
      <c r="DB44" s="18"/>
      <c r="DC44" s="19"/>
      <c r="DD44" s="19"/>
      <c r="DE44" s="19"/>
      <c r="DF44" s="20"/>
      <c r="DG44" s="18"/>
      <c r="DH44" s="19"/>
      <c r="DI44" s="19"/>
      <c r="DJ44" s="19"/>
      <c r="DK44" s="20"/>
      <c r="DL44" s="18"/>
      <c r="DM44" s="19"/>
      <c r="DN44" s="19"/>
      <c r="DO44" s="19"/>
      <c r="DP44" s="20"/>
      <c r="DQ44" s="18"/>
      <c r="DR44" s="19"/>
      <c r="DS44" s="19"/>
      <c r="DT44" s="19"/>
      <c r="DU44" s="20"/>
      <c r="DV44" s="18">
        <v>95800000</v>
      </c>
      <c r="DW44" s="19">
        <f>+DV44*0.16</f>
        <v>15328000</v>
      </c>
      <c r="DX44" s="19">
        <f>+DV44+DW44</f>
        <v>111128000</v>
      </c>
      <c r="DY44" s="19">
        <f>+DX44*F44</f>
        <v>111128000</v>
      </c>
      <c r="DZ44" s="20" t="str">
        <f>IF(DY44&lt;=J44,"Cumple","No Cumple")</f>
        <v>Cumple</v>
      </c>
      <c r="EA44" s="18"/>
      <c r="EB44" s="19"/>
      <c r="EC44" s="19"/>
      <c r="ED44" s="19"/>
      <c r="EE44" s="52"/>
      <c r="EF44" s="55">
        <f>J44</f>
        <v>111128000</v>
      </c>
    </row>
    <row r="45" spans="1:136" ht="41.25" x14ac:dyDescent="0.15">
      <c r="A45" s="8">
        <v>32</v>
      </c>
      <c r="B45" s="8">
        <v>2600577002</v>
      </c>
      <c r="C45" s="16" t="s">
        <v>82</v>
      </c>
      <c r="D45" s="16" t="s">
        <v>38</v>
      </c>
      <c r="E45" s="16" t="s">
        <v>39</v>
      </c>
      <c r="F45" s="11">
        <v>2</v>
      </c>
      <c r="G45" s="47">
        <v>1383056</v>
      </c>
      <c r="H45" s="17">
        <v>221289</v>
      </c>
      <c r="I45" s="17">
        <v>1604345</v>
      </c>
      <c r="J45" s="21">
        <v>3208690</v>
      </c>
      <c r="K45" s="18"/>
      <c r="L45" s="19"/>
      <c r="M45" s="19"/>
      <c r="N45" s="19"/>
      <c r="O45" s="20"/>
      <c r="P45" s="18"/>
      <c r="Q45" s="19"/>
      <c r="R45" s="19"/>
      <c r="S45" s="19"/>
      <c r="T45" s="20"/>
      <c r="U45" s="18">
        <v>1380000</v>
      </c>
      <c r="V45" s="19">
        <f>+U45*0.16</f>
        <v>220800</v>
      </c>
      <c r="W45" s="19">
        <f>+U45+V45</f>
        <v>1600800</v>
      </c>
      <c r="X45" s="19">
        <f>+W45*F45</f>
        <v>3201600</v>
      </c>
      <c r="Y45" s="20" t="str">
        <f>IF(X45&lt;=J45,"Cumple","No Cumple")</f>
        <v>Cumple</v>
      </c>
      <c r="Z45" s="18"/>
      <c r="AA45" s="19"/>
      <c r="AB45" s="19"/>
      <c r="AC45" s="19"/>
      <c r="AD45" s="20"/>
      <c r="AE45" s="18"/>
      <c r="AF45" s="19"/>
      <c r="AG45" s="19"/>
      <c r="AH45" s="19"/>
      <c r="AI45" s="20"/>
      <c r="AJ45" s="18"/>
      <c r="AK45" s="19"/>
      <c r="AL45" s="19"/>
      <c r="AM45" s="19"/>
      <c r="AN45" s="20"/>
      <c r="AO45" s="18"/>
      <c r="AP45" s="19"/>
      <c r="AQ45" s="19"/>
      <c r="AR45" s="19"/>
      <c r="AS45" s="20"/>
      <c r="AT45" s="18"/>
      <c r="AU45" s="19"/>
      <c r="AV45" s="19"/>
      <c r="AW45" s="19"/>
      <c r="AX45" s="20"/>
      <c r="AY45" s="18"/>
      <c r="AZ45" s="19"/>
      <c r="BA45" s="19"/>
      <c r="BB45" s="19"/>
      <c r="BC45" s="20"/>
      <c r="BD45" s="18"/>
      <c r="BE45" s="19"/>
      <c r="BF45" s="19"/>
      <c r="BG45" s="19"/>
      <c r="BH45" s="20"/>
      <c r="BI45" s="18"/>
      <c r="BJ45" s="19"/>
      <c r="BK45" s="19"/>
      <c r="BL45" s="19"/>
      <c r="BM45" s="20"/>
      <c r="BN45" s="18"/>
      <c r="BO45" s="19"/>
      <c r="BP45" s="19"/>
      <c r="BQ45" s="19"/>
      <c r="BR45" s="20"/>
      <c r="BS45" s="18"/>
      <c r="BT45" s="19"/>
      <c r="BU45" s="19"/>
      <c r="BV45" s="19"/>
      <c r="BW45" s="20"/>
      <c r="BX45" s="18"/>
      <c r="BY45" s="19"/>
      <c r="BZ45" s="19"/>
      <c r="CA45" s="19"/>
      <c r="CB45" s="20"/>
      <c r="CC45" s="18"/>
      <c r="CD45" s="19"/>
      <c r="CE45" s="19"/>
      <c r="CF45" s="19"/>
      <c r="CG45" s="20"/>
      <c r="CH45" s="18"/>
      <c r="CI45" s="19"/>
      <c r="CJ45" s="19"/>
      <c r="CK45" s="19"/>
      <c r="CL45" s="20"/>
      <c r="CM45" s="18"/>
      <c r="CN45" s="19"/>
      <c r="CO45" s="19"/>
      <c r="CP45" s="19"/>
      <c r="CQ45" s="20"/>
      <c r="CR45" s="18"/>
      <c r="CS45" s="19"/>
      <c r="CT45" s="19"/>
      <c r="CU45" s="19"/>
      <c r="CV45" s="20"/>
      <c r="CW45" s="18">
        <v>895500</v>
      </c>
      <c r="CX45" s="19">
        <f>+CW45*0.16</f>
        <v>143280</v>
      </c>
      <c r="CY45" s="19">
        <f>+CW45+CX45</f>
        <v>1038780</v>
      </c>
      <c r="CZ45" s="19">
        <f>+CY45*F45</f>
        <v>2077560</v>
      </c>
      <c r="DA45" s="20" t="str">
        <f>IF(CZ45&lt;=J45,"Cumple","No Cumple")</f>
        <v>Cumple</v>
      </c>
      <c r="DB45" s="18"/>
      <c r="DC45" s="19"/>
      <c r="DD45" s="19"/>
      <c r="DE45" s="19"/>
      <c r="DF45" s="20"/>
      <c r="DG45" s="18"/>
      <c r="DH45" s="19"/>
      <c r="DI45" s="19"/>
      <c r="DJ45" s="19"/>
      <c r="DK45" s="20"/>
      <c r="DL45" s="18"/>
      <c r="DM45" s="19"/>
      <c r="DN45" s="19"/>
      <c r="DO45" s="19"/>
      <c r="DP45" s="20"/>
      <c r="DQ45" s="18"/>
      <c r="DR45" s="19"/>
      <c r="DS45" s="19"/>
      <c r="DT45" s="19"/>
      <c r="DU45" s="20"/>
      <c r="DV45" s="18"/>
      <c r="DW45" s="19"/>
      <c r="DX45" s="19"/>
      <c r="DY45" s="19"/>
      <c r="DZ45" s="20"/>
      <c r="EA45" s="18"/>
      <c r="EB45" s="19"/>
      <c r="EC45" s="19"/>
      <c r="ED45" s="19"/>
      <c r="EE45" s="52"/>
      <c r="EF45" s="55">
        <f>J45</f>
        <v>3208690</v>
      </c>
    </row>
    <row r="46" spans="1:136" ht="24.75" x14ac:dyDescent="0.15">
      <c r="A46" s="8">
        <v>33</v>
      </c>
      <c r="B46" s="8">
        <v>2600675001</v>
      </c>
      <c r="C46" s="16" t="s">
        <v>83</v>
      </c>
      <c r="D46" s="16" t="s">
        <v>38</v>
      </c>
      <c r="E46" s="16" t="s">
        <v>39</v>
      </c>
      <c r="F46" s="11">
        <v>26</v>
      </c>
      <c r="G46" s="47">
        <v>250920</v>
      </c>
      <c r="H46" s="17">
        <v>40147</v>
      </c>
      <c r="I46" s="17">
        <v>291067</v>
      </c>
      <c r="J46" s="21">
        <v>7567742</v>
      </c>
      <c r="K46" s="18"/>
      <c r="L46" s="19"/>
      <c r="M46" s="19"/>
      <c r="N46" s="19"/>
      <c r="O46" s="20"/>
      <c r="P46" s="18"/>
      <c r="Q46" s="19"/>
      <c r="R46" s="19"/>
      <c r="S46" s="19"/>
      <c r="T46" s="20"/>
      <c r="U46" s="18"/>
      <c r="V46" s="19"/>
      <c r="W46" s="19"/>
      <c r="X46" s="19"/>
      <c r="Y46" s="20"/>
      <c r="Z46" s="18"/>
      <c r="AA46" s="19"/>
      <c r="AB46" s="19"/>
      <c r="AC46" s="19"/>
      <c r="AD46" s="20"/>
      <c r="AE46" s="18"/>
      <c r="AF46" s="19"/>
      <c r="AG46" s="19"/>
      <c r="AH46" s="19"/>
      <c r="AI46" s="20"/>
      <c r="AJ46" s="18">
        <v>208000</v>
      </c>
      <c r="AK46" s="19">
        <f>+AJ46*0.16</f>
        <v>33280</v>
      </c>
      <c r="AL46" s="19">
        <f>+AJ46+AK46</f>
        <v>241280</v>
      </c>
      <c r="AM46" s="19">
        <f>+AL46*F46</f>
        <v>6273280</v>
      </c>
      <c r="AN46" s="20" t="str">
        <f>IF(AM46&lt;=J46,"Cumple","No Cumple")</f>
        <v>Cumple</v>
      </c>
      <c r="AO46" s="18"/>
      <c r="AP46" s="19"/>
      <c r="AQ46" s="19"/>
      <c r="AR46" s="19"/>
      <c r="AS46" s="20"/>
      <c r="AT46" s="18"/>
      <c r="AU46" s="19"/>
      <c r="AV46" s="19"/>
      <c r="AW46" s="19"/>
      <c r="AX46" s="20"/>
      <c r="AY46" s="18"/>
      <c r="AZ46" s="19"/>
      <c r="BA46" s="19"/>
      <c r="BB46" s="19"/>
      <c r="BC46" s="20"/>
      <c r="BD46" s="18"/>
      <c r="BE46" s="19"/>
      <c r="BF46" s="19"/>
      <c r="BG46" s="19"/>
      <c r="BH46" s="20"/>
      <c r="BI46" s="18"/>
      <c r="BJ46" s="19"/>
      <c r="BK46" s="19"/>
      <c r="BL46" s="19"/>
      <c r="BM46" s="20"/>
      <c r="BN46" s="18"/>
      <c r="BO46" s="19"/>
      <c r="BP46" s="19"/>
      <c r="BQ46" s="19"/>
      <c r="BR46" s="20"/>
      <c r="BS46" s="18"/>
      <c r="BT46" s="19"/>
      <c r="BU46" s="19"/>
      <c r="BV46" s="19"/>
      <c r="BW46" s="20"/>
      <c r="BX46" s="18"/>
      <c r="BY46" s="19"/>
      <c r="BZ46" s="19"/>
      <c r="CA46" s="19"/>
      <c r="CB46" s="20"/>
      <c r="CC46" s="18"/>
      <c r="CD46" s="19"/>
      <c r="CE46" s="19"/>
      <c r="CF46" s="19"/>
      <c r="CG46" s="20"/>
      <c r="CH46" s="18"/>
      <c r="CI46" s="19"/>
      <c r="CJ46" s="19"/>
      <c r="CK46" s="19"/>
      <c r="CL46" s="20"/>
      <c r="CM46" s="18"/>
      <c r="CN46" s="19"/>
      <c r="CO46" s="19"/>
      <c r="CP46" s="19"/>
      <c r="CQ46" s="20"/>
      <c r="CR46" s="18"/>
      <c r="CS46" s="19"/>
      <c r="CT46" s="19"/>
      <c r="CU46" s="19"/>
      <c r="CV46" s="20"/>
      <c r="CW46" s="18">
        <v>91341</v>
      </c>
      <c r="CX46" s="19">
        <f>+CW46*0.16</f>
        <v>14614.56</v>
      </c>
      <c r="CY46" s="19">
        <f>+CW46+CX46</f>
        <v>105955.56</v>
      </c>
      <c r="CZ46" s="19">
        <f>+CY46*F46</f>
        <v>2754844.56</v>
      </c>
      <c r="DA46" s="20" t="str">
        <f>IF(CZ46&lt;=J46,"Cumple","No Cumple")</f>
        <v>Cumple</v>
      </c>
      <c r="DB46" s="18"/>
      <c r="DC46" s="19"/>
      <c r="DD46" s="19"/>
      <c r="DE46" s="19"/>
      <c r="DF46" s="20"/>
      <c r="DG46" s="18"/>
      <c r="DH46" s="19"/>
      <c r="DI46" s="19"/>
      <c r="DJ46" s="19"/>
      <c r="DK46" s="20"/>
      <c r="DL46" s="18"/>
      <c r="DM46" s="19"/>
      <c r="DN46" s="19"/>
      <c r="DO46" s="19"/>
      <c r="DP46" s="20"/>
      <c r="DQ46" s="18"/>
      <c r="DR46" s="19"/>
      <c r="DS46" s="19"/>
      <c r="DT46" s="19"/>
      <c r="DU46" s="20"/>
      <c r="DV46" s="18"/>
      <c r="DW46" s="19"/>
      <c r="DX46" s="19"/>
      <c r="DY46" s="19"/>
      <c r="DZ46" s="20"/>
      <c r="EA46" s="18"/>
      <c r="EB46" s="19"/>
      <c r="EC46" s="19"/>
      <c r="ED46" s="19"/>
      <c r="EE46" s="52"/>
      <c r="EF46" s="55">
        <f>J46</f>
        <v>7567742</v>
      </c>
    </row>
    <row r="47" spans="1:136" ht="24.75" x14ac:dyDescent="0.15">
      <c r="A47" s="8">
        <v>34</v>
      </c>
      <c r="B47" s="8">
        <v>2600577001</v>
      </c>
      <c r="C47" s="16" t="s">
        <v>84</v>
      </c>
      <c r="D47" s="16" t="s">
        <v>38</v>
      </c>
      <c r="E47" s="16" t="s">
        <v>39</v>
      </c>
      <c r="F47" s="11">
        <v>2</v>
      </c>
      <c r="G47" s="47">
        <v>643840</v>
      </c>
      <c r="H47" s="17">
        <v>103014</v>
      </c>
      <c r="I47" s="17">
        <v>746854</v>
      </c>
      <c r="J47" s="21">
        <v>1493708</v>
      </c>
      <c r="K47" s="18"/>
      <c r="L47" s="19"/>
      <c r="M47" s="19"/>
      <c r="N47" s="19"/>
      <c r="O47" s="20"/>
      <c r="P47" s="18"/>
      <c r="Q47" s="19"/>
      <c r="R47" s="19"/>
      <c r="S47" s="19"/>
      <c r="T47" s="20"/>
      <c r="U47" s="18"/>
      <c r="V47" s="19"/>
      <c r="W47" s="19"/>
      <c r="X47" s="19"/>
      <c r="Y47" s="20"/>
      <c r="Z47" s="18"/>
      <c r="AA47" s="19"/>
      <c r="AB47" s="19"/>
      <c r="AC47" s="19"/>
      <c r="AD47" s="20"/>
      <c r="AE47" s="18"/>
      <c r="AF47" s="19"/>
      <c r="AG47" s="19"/>
      <c r="AH47" s="19"/>
      <c r="AI47" s="20"/>
      <c r="AJ47" s="18">
        <v>616000</v>
      </c>
      <c r="AK47" s="19">
        <f>AJ47*0.16</f>
        <v>98560</v>
      </c>
      <c r="AL47" s="19">
        <f>+AJ47+AK47</f>
        <v>714560</v>
      </c>
      <c r="AM47" s="19">
        <f>+AL47*F47</f>
        <v>1429120</v>
      </c>
      <c r="AN47" s="20" t="str">
        <f>IF(AM47&lt;=J47,"Cumple","No Cumple")</f>
        <v>Cumple</v>
      </c>
      <c r="AO47" s="18"/>
      <c r="AP47" s="19"/>
      <c r="AQ47" s="19"/>
      <c r="AR47" s="19"/>
      <c r="AS47" s="20"/>
      <c r="AT47" s="18"/>
      <c r="AU47" s="19"/>
      <c r="AV47" s="19"/>
      <c r="AW47" s="19"/>
      <c r="AX47" s="20"/>
      <c r="AY47" s="18"/>
      <c r="AZ47" s="19"/>
      <c r="BA47" s="19"/>
      <c r="BB47" s="19"/>
      <c r="BC47" s="20"/>
      <c r="BD47" s="18"/>
      <c r="BE47" s="19"/>
      <c r="BF47" s="19"/>
      <c r="BG47" s="19"/>
      <c r="BH47" s="20"/>
      <c r="BI47" s="18"/>
      <c r="BJ47" s="19"/>
      <c r="BK47" s="19"/>
      <c r="BL47" s="19"/>
      <c r="BM47" s="20"/>
      <c r="BN47" s="18"/>
      <c r="BO47" s="19"/>
      <c r="BP47" s="19"/>
      <c r="BQ47" s="19"/>
      <c r="BR47" s="20"/>
      <c r="BS47" s="18"/>
      <c r="BT47" s="19"/>
      <c r="BU47" s="19"/>
      <c r="BV47" s="19"/>
      <c r="BW47" s="20"/>
      <c r="BX47" s="18"/>
      <c r="BY47" s="19"/>
      <c r="BZ47" s="19"/>
      <c r="CA47" s="19"/>
      <c r="CB47" s="20"/>
      <c r="CC47" s="18"/>
      <c r="CD47" s="19"/>
      <c r="CE47" s="19"/>
      <c r="CF47" s="19"/>
      <c r="CG47" s="20"/>
      <c r="CH47" s="18"/>
      <c r="CI47" s="19"/>
      <c r="CJ47" s="19"/>
      <c r="CK47" s="19"/>
      <c r="CL47" s="20"/>
      <c r="CM47" s="18"/>
      <c r="CN47" s="19"/>
      <c r="CO47" s="19"/>
      <c r="CP47" s="19"/>
      <c r="CQ47" s="20"/>
      <c r="CR47" s="18"/>
      <c r="CS47" s="19"/>
      <c r="CT47" s="19"/>
      <c r="CU47" s="19"/>
      <c r="CV47" s="20"/>
      <c r="CW47" s="18">
        <v>340734</v>
      </c>
      <c r="CX47" s="19">
        <f>+CW47*0.16</f>
        <v>54517.440000000002</v>
      </c>
      <c r="CY47" s="19">
        <f>+CW47+CX47</f>
        <v>395251.44</v>
      </c>
      <c r="CZ47" s="19">
        <f>+CY47*F47</f>
        <v>790502.88</v>
      </c>
      <c r="DA47" s="20" t="str">
        <f>IF(CZ47&lt;=J47,"Cumple","No Cumple")</f>
        <v>Cumple</v>
      </c>
      <c r="DB47" s="18"/>
      <c r="DC47" s="19"/>
      <c r="DD47" s="19"/>
      <c r="DE47" s="19"/>
      <c r="DF47" s="20"/>
      <c r="DG47" s="18"/>
      <c r="DH47" s="19"/>
      <c r="DI47" s="19"/>
      <c r="DJ47" s="19"/>
      <c r="DK47" s="20"/>
      <c r="DL47" s="18"/>
      <c r="DM47" s="19"/>
      <c r="DN47" s="19"/>
      <c r="DO47" s="19"/>
      <c r="DP47" s="20"/>
      <c r="DQ47" s="18"/>
      <c r="DR47" s="19"/>
      <c r="DS47" s="19"/>
      <c r="DT47" s="19"/>
      <c r="DU47" s="20"/>
      <c r="DV47" s="18"/>
      <c r="DW47" s="19"/>
      <c r="DX47" s="19"/>
      <c r="DY47" s="19"/>
      <c r="DZ47" s="20"/>
      <c r="EA47" s="18"/>
      <c r="EB47" s="19"/>
      <c r="EC47" s="19"/>
      <c r="ED47" s="19"/>
      <c r="EE47" s="52"/>
      <c r="EF47" s="55">
        <f>J47</f>
        <v>1493708</v>
      </c>
    </row>
    <row r="48" spans="1:136" ht="24.75" x14ac:dyDescent="0.15">
      <c r="A48" s="8">
        <v>35</v>
      </c>
      <c r="B48" s="8">
        <v>2600521007</v>
      </c>
      <c r="C48" s="16" t="s">
        <v>85</v>
      </c>
      <c r="D48" s="16" t="s">
        <v>38</v>
      </c>
      <c r="E48" s="16" t="s">
        <v>39</v>
      </c>
      <c r="F48" s="11">
        <v>4</v>
      </c>
      <c r="G48" s="47">
        <v>9322228</v>
      </c>
      <c r="H48" s="17">
        <v>1491556</v>
      </c>
      <c r="I48" s="17">
        <v>10813784</v>
      </c>
      <c r="J48" s="21">
        <v>43255136</v>
      </c>
      <c r="K48" s="18"/>
      <c r="L48" s="19"/>
      <c r="M48" s="19"/>
      <c r="N48" s="19"/>
      <c r="O48" s="20"/>
      <c r="P48" s="18"/>
      <c r="Q48" s="19"/>
      <c r="R48" s="19"/>
      <c r="S48" s="19"/>
      <c r="T48" s="20"/>
      <c r="U48" s="18">
        <v>9250000</v>
      </c>
      <c r="V48" s="19">
        <f>+U48*0.16</f>
        <v>1480000</v>
      </c>
      <c r="W48" s="19">
        <f>+U48+V48</f>
        <v>10730000</v>
      </c>
      <c r="X48" s="19">
        <f>+W48*F48</f>
        <v>42920000</v>
      </c>
      <c r="Y48" s="20" t="str">
        <f>IF(X48&lt;=J48,"Cumple","No Cumple")</f>
        <v>Cumple</v>
      </c>
      <c r="Z48" s="18"/>
      <c r="AA48" s="19"/>
      <c r="AB48" s="19"/>
      <c r="AC48" s="19"/>
      <c r="AD48" s="20"/>
      <c r="AE48" s="18"/>
      <c r="AF48" s="19"/>
      <c r="AG48" s="19"/>
      <c r="AH48" s="19"/>
      <c r="AI48" s="20"/>
      <c r="AJ48" s="18"/>
      <c r="AK48" s="19"/>
      <c r="AL48" s="19"/>
      <c r="AM48" s="19"/>
      <c r="AN48" s="20"/>
      <c r="AO48" s="18"/>
      <c r="AP48" s="19"/>
      <c r="AQ48" s="19"/>
      <c r="AR48" s="19"/>
      <c r="AS48" s="20"/>
      <c r="AT48" s="18"/>
      <c r="AU48" s="19"/>
      <c r="AV48" s="19"/>
      <c r="AW48" s="19"/>
      <c r="AX48" s="20"/>
      <c r="AY48" s="18"/>
      <c r="AZ48" s="19"/>
      <c r="BA48" s="19"/>
      <c r="BB48" s="19"/>
      <c r="BC48" s="20"/>
      <c r="BD48" s="18"/>
      <c r="BE48" s="19"/>
      <c r="BF48" s="19"/>
      <c r="BG48" s="19"/>
      <c r="BH48" s="20"/>
      <c r="BI48" s="18"/>
      <c r="BJ48" s="19"/>
      <c r="BK48" s="19"/>
      <c r="BL48" s="19"/>
      <c r="BM48" s="20"/>
      <c r="BN48" s="18"/>
      <c r="BO48" s="19"/>
      <c r="BP48" s="19"/>
      <c r="BQ48" s="19"/>
      <c r="BR48" s="20"/>
      <c r="BS48" s="18"/>
      <c r="BT48" s="19"/>
      <c r="BU48" s="19"/>
      <c r="BV48" s="19"/>
      <c r="BW48" s="20"/>
      <c r="BX48" s="18"/>
      <c r="BY48" s="19"/>
      <c r="BZ48" s="19"/>
      <c r="CA48" s="19"/>
      <c r="CB48" s="20"/>
      <c r="CC48" s="18"/>
      <c r="CD48" s="19"/>
      <c r="CE48" s="19"/>
      <c r="CF48" s="19"/>
      <c r="CG48" s="20"/>
      <c r="CH48" s="18"/>
      <c r="CI48" s="19"/>
      <c r="CJ48" s="19"/>
      <c r="CK48" s="19"/>
      <c r="CL48" s="20"/>
      <c r="CM48" s="18"/>
      <c r="CN48" s="19"/>
      <c r="CO48" s="19"/>
      <c r="CP48" s="19"/>
      <c r="CQ48" s="20"/>
      <c r="CR48" s="18"/>
      <c r="CS48" s="19"/>
      <c r="CT48" s="19"/>
      <c r="CU48" s="19"/>
      <c r="CV48" s="20"/>
      <c r="CW48" s="18"/>
      <c r="CX48" s="19"/>
      <c r="CY48" s="19"/>
      <c r="CZ48" s="19"/>
      <c r="DA48" s="20"/>
      <c r="DB48" s="18"/>
      <c r="DC48" s="19"/>
      <c r="DD48" s="19"/>
      <c r="DE48" s="19"/>
      <c r="DF48" s="20"/>
      <c r="DG48" s="18"/>
      <c r="DH48" s="19"/>
      <c r="DI48" s="19"/>
      <c r="DJ48" s="19"/>
      <c r="DK48" s="20"/>
      <c r="DL48" s="18"/>
      <c r="DM48" s="19"/>
      <c r="DN48" s="19"/>
      <c r="DO48" s="19"/>
      <c r="DP48" s="20"/>
      <c r="DQ48" s="18">
        <v>5716065</v>
      </c>
      <c r="DR48" s="19">
        <f>+DQ48*0.16</f>
        <v>914570.4</v>
      </c>
      <c r="DS48" s="19">
        <f>+DQ48+DR48</f>
        <v>6630635.4000000004</v>
      </c>
      <c r="DT48" s="19">
        <f>+DS48*F48</f>
        <v>26522541.600000001</v>
      </c>
      <c r="DU48" s="20" t="str">
        <f>IF(DT48&lt;=J48,"Cumple","No Cumple")</f>
        <v>Cumple</v>
      </c>
      <c r="DV48" s="18"/>
      <c r="DW48" s="19"/>
      <c r="DX48" s="19"/>
      <c r="DY48" s="19"/>
      <c r="DZ48" s="20"/>
      <c r="EA48" s="18"/>
      <c r="EB48" s="19"/>
      <c r="EC48" s="19"/>
      <c r="ED48" s="19"/>
      <c r="EE48" s="52"/>
      <c r="EF48" s="55">
        <f>J48</f>
        <v>43255136</v>
      </c>
    </row>
    <row r="49" spans="1:136" ht="24.75" x14ac:dyDescent="0.15">
      <c r="A49" s="8">
        <v>36</v>
      </c>
      <c r="B49" s="8">
        <v>2600963001</v>
      </c>
      <c r="C49" s="16" t="s">
        <v>86</v>
      </c>
      <c r="D49" s="16" t="s">
        <v>38</v>
      </c>
      <c r="E49" s="16" t="s">
        <v>39</v>
      </c>
      <c r="F49" s="45">
        <v>1</v>
      </c>
      <c r="G49" s="47">
        <v>2322000</v>
      </c>
      <c r="H49" s="17">
        <v>371520</v>
      </c>
      <c r="I49" s="17">
        <v>2693520</v>
      </c>
      <c r="J49" s="21">
        <v>2693520</v>
      </c>
      <c r="K49" s="18"/>
      <c r="L49" s="19"/>
      <c r="M49" s="19"/>
      <c r="N49" s="19"/>
      <c r="O49" s="20"/>
      <c r="P49" s="18"/>
      <c r="Q49" s="19"/>
      <c r="R49" s="19"/>
      <c r="S49" s="19"/>
      <c r="T49" s="20"/>
      <c r="U49" s="18"/>
      <c r="V49" s="19"/>
      <c r="W49" s="19"/>
      <c r="X49" s="19"/>
      <c r="Y49" s="20"/>
      <c r="Z49" s="18">
        <v>2322000</v>
      </c>
      <c r="AA49" s="19">
        <f>+Z49*0.16</f>
        <v>371520</v>
      </c>
      <c r="AB49" s="19">
        <f>+Z49+AA49</f>
        <v>2693520</v>
      </c>
      <c r="AC49" s="19">
        <f>+AB49*F49</f>
        <v>2693520</v>
      </c>
      <c r="AD49" s="20" t="str">
        <f>IF(AC49&lt;=J49,"Cumple","No Cumple")</f>
        <v>Cumple</v>
      </c>
      <c r="AE49" s="18"/>
      <c r="AF49" s="19"/>
      <c r="AG49" s="19"/>
      <c r="AH49" s="19"/>
      <c r="AI49" s="20"/>
      <c r="AJ49" s="18"/>
      <c r="AK49" s="19"/>
      <c r="AL49" s="19"/>
      <c r="AM49" s="19"/>
      <c r="AN49" s="20"/>
      <c r="AO49" s="18"/>
      <c r="AP49" s="19"/>
      <c r="AQ49" s="19"/>
      <c r="AR49" s="19"/>
      <c r="AS49" s="20"/>
      <c r="AT49" s="18"/>
      <c r="AU49" s="19"/>
      <c r="AV49" s="19"/>
      <c r="AW49" s="19"/>
      <c r="AX49" s="20"/>
      <c r="AY49" s="18"/>
      <c r="AZ49" s="19"/>
      <c r="BA49" s="19"/>
      <c r="BB49" s="19"/>
      <c r="BC49" s="20"/>
      <c r="BD49" s="18"/>
      <c r="BE49" s="19"/>
      <c r="BF49" s="19"/>
      <c r="BG49" s="19"/>
      <c r="BH49" s="20"/>
      <c r="BI49" s="18"/>
      <c r="BJ49" s="19"/>
      <c r="BK49" s="19"/>
      <c r="BL49" s="19"/>
      <c r="BM49" s="20"/>
      <c r="BN49" s="18"/>
      <c r="BO49" s="19"/>
      <c r="BP49" s="19"/>
      <c r="BQ49" s="19"/>
      <c r="BR49" s="20"/>
      <c r="BS49" s="18"/>
      <c r="BT49" s="19"/>
      <c r="BU49" s="19"/>
      <c r="BV49" s="19"/>
      <c r="BW49" s="20"/>
      <c r="BX49" s="18"/>
      <c r="BY49" s="19"/>
      <c r="BZ49" s="19"/>
      <c r="CA49" s="19"/>
      <c r="CB49" s="20"/>
      <c r="CC49" s="18">
        <v>2085237</v>
      </c>
      <c r="CD49" s="19">
        <f>+CC49*0.16</f>
        <v>333637.92</v>
      </c>
      <c r="CE49" s="19">
        <f>+CC49+CD49</f>
        <v>2418874.92</v>
      </c>
      <c r="CF49" s="19">
        <f>+CE49*F49</f>
        <v>2418874.92</v>
      </c>
      <c r="CG49" s="20" t="str">
        <f>IF(CF49&lt;=J49,"Cumple","No Cumple")</f>
        <v>Cumple</v>
      </c>
      <c r="CH49" s="18"/>
      <c r="CI49" s="19"/>
      <c r="CJ49" s="19"/>
      <c r="CK49" s="19"/>
      <c r="CL49" s="20"/>
      <c r="CM49" s="18"/>
      <c r="CN49" s="19"/>
      <c r="CO49" s="19"/>
      <c r="CP49" s="19"/>
      <c r="CQ49" s="20"/>
      <c r="CR49" s="18"/>
      <c r="CS49" s="19"/>
      <c r="CT49" s="19"/>
      <c r="CU49" s="19"/>
      <c r="CV49" s="20"/>
      <c r="CW49" s="18">
        <v>1053034</v>
      </c>
      <c r="CX49" s="19">
        <f>+CW49*0.16</f>
        <v>168485.44</v>
      </c>
      <c r="CY49" s="19">
        <f>+CW49+CX49</f>
        <v>1221519.44</v>
      </c>
      <c r="CZ49" s="19">
        <f>+CY49*F49</f>
        <v>1221519.44</v>
      </c>
      <c r="DA49" s="20" t="str">
        <f>IF(CZ49&lt;=J49,"Cumple","No Cumple")</f>
        <v>Cumple</v>
      </c>
      <c r="DB49" s="18"/>
      <c r="DC49" s="19"/>
      <c r="DD49" s="19"/>
      <c r="DE49" s="19"/>
      <c r="DF49" s="20"/>
      <c r="DG49" s="18"/>
      <c r="DH49" s="19"/>
      <c r="DI49" s="19"/>
      <c r="DJ49" s="19"/>
      <c r="DK49" s="20"/>
      <c r="DL49" s="18"/>
      <c r="DM49" s="19"/>
      <c r="DN49" s="19"/>
      <c r="DO49" s="19"/>
      <c r="DP49" s="20"/>
      <c r="DQ49" s="18"/>
      <c r="DR49" s="19"/>
      <c r="DS49" s="19"/>
      <c r="DT49" s="19"/>
      <c r="DU49" s="20"/>
      <c r="DV49" s="18"/>
      <c r="DW49" s="19"/>
      <c r="DX49" s="19"/>
      <c r="DY49" s="19"/>
      <c r="DZ49" s="20"/>
      <c r="EA49" s="18"/>
      <c r="EB49" s="19"/>
      <c r="EC49" s="19"/>
      <c r="ED49" s="19"/>
      <c r="EE49" s="52"/>
      <c r="EF49" s="55">
        <f>J49</f>
        <v>2693520</v>
      </c>
    </row>
    <row r="50" spans="1:136" ht="41.25" x14ac:dyDescent="0.15">
      <c r="A50" s="8">
        <v>37</v>
      </c>
      <c r="B50" s="8">
        <v>2600267001</v>
      </c>
      <c r="C50" s="16" t="s">
        <v>87</v>
      </c>
      <c r="D50" s="16" t="s">
        <v>38</v>
      </c>
      <c r="E50" s="16" t="s">
        <v>39</v>
      </c>
      <c r="F50" s="11">
        <v>2</v>
      </c>
      <c r="G50" s="47">
        <v>757069</v>
      </c>
      <c r="H50" s="17">
        <v>121131</v>
      </c>
      <c r="I50" s="17">
        <v>878200</v>
      </c>
      <c r="J50" s="21">
        <v>1756400</v>
      </c>
      <c r="K50" s="18"/>
      <c r="L50" s="19"/>
      <c r="M50" s="19"/>
      <c r="N50" s="19"/>
      <c r="O50" s="20"/>
      <c r="P50" s="18"/>
      <c r="Q50" s="19"/>
      <c r="R50" s="19"/>
      <c r="S50" s="19"/>
      <c r="T50" s="20"/>
      <c r="U50" s="18"/>
      <c r="V50" s="19"/>
      <c r="W50" s="19"/>
      <c r="X50" s="19"/>
      <c r="Y50" s="20"/>
      <c r="Z50" s="18"/>
      <c r="AA50" s="19"/>
      <c r="AB50" s="19"/>
      <c r="AC50" s="19"/>
      <c r="AD50" s="20"/>
      <c r="AE50" s="18"/>
      <c r="AF50" s="19"/>
      <c r="AG50" s="19"/>
      <c r="AH50" s="19"/>
      <c r="AI50" s="20"/>
      <c r="AJ50" s="18"/>
      <c r="AK50" s="19"/>
      <c r="AL50" s="19"/>
      <c r="AM50" s="19"/>
      <c r="AN50" s="20"/>
      <c r="AO50" s="18"/>
      <c r="AP50" s="19"/>
      <c r="AQ50" s="19"/>
      <c r="AR50" s="19"/>
      <c r="AS50" s="20"/>
      <c r="AT50" s="18"/>
      <c r="AU50" s="19"/>
      <c r="AV50" s="19"/>
      <c r="AW50" s="19"/>
      <c r="AX50" s="20"/>
      <c r="AY50" s="18"/>
      <c r="AZ50" s="19"/>
      <c r="BA50" s="19"/>
      <c r="BB50" s="19"/>
      <c r="BC50" s="20"/>
      <c r="BD50" s="18">
        <v>503750</v>
      </c>
      <c r="BE50" s="19">
        <f>+BD50*0.16</f>
        <v>80600</v>
      </c>
      <c r="BF50" s="19">
        <f>+BD50+BE50</f>
        <v>584350</v>
      </c>
      <c r="BG50" s="19">
        <f>+BF50*F50</f>
        <v>1168700</v>
      </c>
      <c r="BH50" s="20" t="str">
        <f>IF(BG50&lt;=J50,"Cumple","No Cumple")</f>
        <v>Cumple</v>
      </c>
      <c r="BI50" s="18"/>
      <c r="BJ50" s="19"/>
      <c r="BK50" s="19"/>
      <c r="BL50" s="19"/>
      <c r="BM50" s="20"/>
      <c r="BN50" s="18"/>
      <c r="BO50" s="19"/>
      <c r="BP50" s="19"/>
      <c r="BQ50" s="19"/>
      <c r="BR50" s="20"/>
      <c r="BS50" s="18"/>
      <c r="BT50" s="19"/>
      <c r="BU50" s="19"/>
      <c r="BV50" s="19"/>
      <c r="BW50" s="20"/>
      <c r="BX50" s="18"/>
      <c r="BY50" s="19"/>
      <c r="BZ50" s="19"/>
      <c r="CA50" s="19"/>
      <c r="CB50" s="20"/>
      <c r="CC50" s="18"/>
      <c r="CD50" s="19"/>
      <c r="CE50" s="19"/>
      <c r="CF50" s="19"/>
      <c r="CG50" s="20"/>
      <c r="CH50" s="18"/>
      <c r="CI50" s="19"/>
      <c r="CJ50" s="19"/>
      <c r="CK50" s="19"/>
      <c r="CL50" s="20"/>
      <c r="CM50" s="18"/>
      <c r="CN50" s="19"/>
      <c r="CO50" s="19"/>
      <c r="CP50" s="19"/>
      <c r="CQ50" s="20"/>
      <c r="CR50" s="18"/>
      <c r="CS50" s="19"/>
      <c r="CT50" s="19"/>
      <c r="CU50" s="19"/>
      <c r="CV50" s="20"/>
      <c r="CW50" s="18">
        <v>194508</v>
      </c>
      <c r="CX50" s="19">
        <f>+CW50*0.16</f>
        <v>31121.279999999999</v>
      </c>
      <c r="CY50" s="19">
        <f>+CW50+CX50</f>
        <v>225629.28</v>
      </c>
      <c r="CZ50" s="19">
        <f>+CY50*F50</f>
        <v>451258.56</v>
      </c>
      <c r="DA50" s="20" t="str">
        <f>IF(CZ50&lt;=J50,"Cumple","No Cumple")</f>
        <v>Cumple</v>
      </c>
      <c r="DB50" s="18"/>
      <c r="DC50" s="19"/>
      <c r="DD50" s="19"/>
      <c r="DE50" s="19"/>
      <c r="DF50" s="20"/>
      <c r="DG50" s="18"/>
      <c r="DH50" s="19"/>
      <c r="DI50" s="19"/>
      <c r="DJ50" s="19"/>
      <c r="DK50" s="20"/>
      <c r="DL50" s="18"/>
      <c r="DM50" s="19"/>
      <c r="DN50" s="19"/>
      <c r="DO50" s="19"/>
      <c r="DP50" s="20"/>
      <c r="DQ50" s="18"/>
      <c r="DR50" s="19"/>
      <c r="DS50" s="19"/>
      <c r="DT50" s="19"/>
      <c r="DU50" s="20"/>
      <c r="DV50" s="18"/>
      <c r="DW50" s="19"/>
      <c r="DX50" s="19"/>
      <c r="DY50" s="19"/>
      <c r="DZ50" s="20"/>
      <c r="EA50" s="18">
        <v>430800</v>
      </c>
      <c r="EB50" s="19">
        <f>+EA50*0.16</f>
        <v>68928</v>
      </c>
      <c r="EC50" s="19">
        <f>+EA50+EB50</f>
        <v>499728</v>
      </c>
      <c r="ED50" s="19">
        <f>+EC50*F50</f>
        <v>999456</v>
      </c>
      <c r="EE50" s="52" t="str">
        <f>IF(ED50&lt;=J50,"Cumple","No Cumple")</f>
        <v>Cumple</v>
      </c>
      <c r="EF50" s="55">
        <f>J50</f>
        <v>1756400</v>
      </c>
    </row>
    <row r="51" spans="1:136" ht="24.75" x14ac:dyDescent="0.15">
      <c r="A51" s="8">
        <v>38</v>
      </c>
      <c r="B51" s="8"/>
      <c r="C51" s="16" t="s">
        <v>88</v>
      </c>
      <c r="D51" s="16" t="s">
        <v>38</v>
      </c>
      <c r="E51" s="16" t="s">
        <v>39</v>
      </c>
      <c r="F51" s="11">
        <v>1</v>
      </c>
      <c r="G51" s="47">
        <v>21666667</v>
      </c>
      <c r="H51" s="17">
        <v>3466667</v>
      </c>
      <c r="I51" s="17">
        <v>25133334</v>
      </c>
      <c r="J51" s="21">
        <v>25133334</v>
      </c>
      <c r="K51" s="18"/>
      <c r="L51" s="19"/>
      <c r="M51" s="19"/>
      <c r="N51" s="19"/>
      <c r="O51" s="20"/>
      <c r="P51" s="18"/>
      <c r="Q51" s="19"/>
      <c r="R51" s="19"/>
      <c r="S51" s="19"/>
      <c r="T51" s="20"/>
      <c r="U51" s="18"/>
      <c r="V51" s="19"/>
      <c r="W51" s="19"/>
      <c r="X51" s="19"/>
      <c r="Y51" s="20"/>
      <c r="Z51" s="18"/>
      <c r="AA51" s="19"/>
      <c r="AB51" s="19"/>
      <c r="AC51" s="19"/>
      <c r="AD51" s="20"/>
      <c r="AE51" s="18"/>
      <c r="AF51" s="19"/>
      <c r="AG51" s="19"/>
      <c r="AH51" s="19"/>
      <c r="AI51" s="20"/>
      <c r="AJ51" s="18"/>
      <c r="AK51" s="19"/>
      <c r="AL51" s="19"/>
      <c r="AM51" s="19"/>
      <c r="AN51" s="20"/>
      <c r="AO51" s="18"/>
      <c r="AP51" s="19"/>
      <c r="AQ51" s="19"/>
      <c r="AR51" s="19"/>
      <c r="AS51" s="20"/>
      <c r="AT51" s="18"/>
      <c r="AU51" s="19"/>
      <c r="AV51" s="19"/>
      <c r="AW51" s="19"/>
      <c r="AX51" s="20"/>
      <c r="AY51" s="18"/>
      <c r="AZ51" s="19"/>
      <c r="BA51" s="19"/>
      <c r="BB51" s="19"/>
      <c r="BC51" s="20"/>
      <c r="BD51" s="18"/>
      <c r="BE51" s="19"/>
      <c r="BF51" s="19"/>
      <c r="BG51" s="19"/>
      <c r="BH51" s="20"/>
      <c r="BI51" s="18"/>
      <c r="BJ51" s="19"/>
      <c r="BK51" s="19"/>
      <c r="BL51" s="19"/>
      <c r="BM51" s="20"/>
      <c r="BN51" s="18"/>
      <c r="BO51" s="19"/>
      <c r="BP51" s="19"/>
      <c r="BQ51" s="19"/>
      <c r="BR51" s="20"/>
      <c r="BS51" s="18">
        <v>21666667</v>
      </c>
      <c r="BT51" s="19">
        <f>+BS51*0.16</f>
        <v>3466666.72</v>
      </c>
      <c r="BU51" s="19">
        <f>+BT51+BS51</f>
        <v>25133333.719999999</v>
      </c>
      <c r="BV51" s="19">
        <f>+BU51*F51</f>
        <v>25133333.719999999</v>
      </c>
      <c r="BW51" s="20" t="str">
        <f>IF(BV51&lt;=J51,"Cumple","No Cumple")</f>
        <v>Cumple</v>
      </c>
      <c r="BX51" s="18"/>
      <c r="BY51" s="19"/>
      <c r="BZ51" s="19"/>
      <c r="CA51" s="19"/>
      <c r="CB51" s="20"/>
      <c r="CC51" s="18"/>
      <c r="CD51" s="19"/>
      <c r="CE51" s="19"/>
      <c r="CF51" s="19"/>
      <c r="CG51" s="20"/>
      <c r="CH51" s="18"/>
      <c r="CI51" s="19"/>
      <c r="CJ51" s="19"/>
      <c r="CK51" s="19"/>
      <c r="CL51" s="20"/>
      <c r="CM51" s="18"/>
      <c r="CN51" s="19"/>
      <c r="CO51" s="19"/>
      <c r="CP51" s="19"/>
      <c r="CQ51" s="20"/>
      <c r="CR51" s="18"/>
      <c r="CS51" s="19"/>
      <c r="CT51" s="19"/>
      <c r="CU51" s="19"/>
      <c r="CV51" s="20"/>
      <c r="CW51" s="18"/>
      <c r="CX51" s="19"/>
      <c r="CY51" s="19"/>
      <c r="CZ51" s="19"/>
      <c r="DA51" s="20"/>
      <c r="DB51" s="18"/>
      <c r="DC51" s="19"/>
      <c r="DD51" s="19"/>
      <c r="DE51" s="19"/>
      <c r="DF51" s="20"/>
      <c r="DG51" s="18"/>
      <c r="DH51" s="19"/>
      <c r="DI51" s="19"/>
      <c r="DJ51" s="19"/>
      <c r="DK51" s="20"/>
      <c r="DL51" s="18"/>
      <c r="DM51" s="19"/>
      <c r="DN51" s="19"/>
      <c r="DO51" s="19"/>
      <c r="DP51" s="20"/>
      <c r="DQ51" s="18"/>
      <c r="DR51" s="19"/>
      <c r="DS51" s="19"/>
      <c r="DT51" s="19"/>
      <c r="DU51" s="20"/>
      <c r="DV51" s="18"/>
      <c r="DW51" s="19"/>
      <c r="DX51" s="19"/>
      <c r="DY51" s="19"/>
      <c r="DZ51" s="20"/>
      <c r="EA51" s="18"/>
      <c r="EB51" s="19"/>
      <c r="EC51" s="19"/>
      <c r="ED51" s="19"/>
      <c r="EE51" s="52"/>
      <c r="EF51" s="55">
        <f>J51</f>
        <v>25133334</v>
      </c>
    </row>
    <row r="52" spans="1:136" ht="24.75" x14ac:dyDescent="0.15">
      <c r="A52" s="8">
        <v>39</v>
      </c>
      <c r="B52" s="8">
        <v>26006139001</v>
      </c>
      <c r="C52" s="16" t="s">
        <v>89</v>
      </c>
      <c r="D52" s="16" t="s">
        <v>38</v>
      </c>
      <c r="E52" s="16" t="s">
        <v>39</v>
      </c>
      <c r="F52" s="11">
        <v>1</v>
      </c>
      <c r="G52" s="47">
        <v>19474511</v>
      </c>
      <c r="H52" s="17">
        <v>3115922</v>
      </c>
      <c r="I52" s="17">
        <v>22590433</v>
      </c>
      <c r="J52" s="21">
        <v>22590433</v>
      </c>
      <c r="K52" s="18"/>
      <c r="L52" s="19"/>
      <c r="M52" s="19"/>
      <c r="N52" s="19"/>
      <c r="O52" s="20"/>
      <c r="P52" s="18"/>
      <c r="Q52" s="19"/>
      <c r="R52" s="19"/>
      <c r="S52" s="19"/>
      <c r="T52" s="20"/>
      <c r="U52" s="18">
        <v>19470000</v>
      </c>
      <c r="V52" s="19">
        <f t="shared" ref="V52:V53" si="15">+U52*0.16</f>
        <v>3115200</v>
      </c>
      <c r="W52" s="19">
        <f t="shared" ref="W52:W53" si="16">+U52+V52</f>
        <v>22585200</v>
      </c>
      <c r="X52" s="19">
        <f>+W52*F52</f>
        <v>22585200</v>
      </c>
      <c r="Y52" s="20" t="str">
        <f>IF(X52&lt;=J52,"Cumple","No Cumple")</f>
        <v>Cumple</v>
      </c>
      <c r="Z52" s="18"/>
      <c r="AA52" s="19"/>
      <c r="AB52" s="19"/>
      <c r="AC52" s="19"/>
      <c r="AD52" s="20"/>
      <c r="AE52" s="18"/>
      <c r="AF52" s="19"/>
      <c r="AG52" s="19"/>
      <c r="AH52" s="19"/>
      <c r="AI52" s="20"/>
      <c r="AJ52" s="18"/>
      <c r="AK52" s="19"/>
      <c r="AL52" s="19"/>
      <c r="AM52" s="19"/>
      <c r="AN52" s="20"/>
      <c r="AO52" s="18"/>
      <c r="AP52" s="19"/>
      <c r="AQ52" s="19"/>
      <c r="AR52" s="19"/>
      <c r="AS52" s="20"/>
      <c r="AT52" s="18"/>
      <c r="AU52" s="19"/>
      <c r="AV52" s="19"/>
      <c r="AW52" s="19"/>
      <c r="AX52" s="20"/>
      <c r="AY52" s="18"/>
      <c r="AZ52" s="19"/>
      <c r="BA52" s="19"/>
      <c r="BB52" s="19"/>
      <c r="BC52" s="20"/>
      <c r="BD52" s="18"/>
      <c r="BE52" s="19"/>
      <c r="BF52" s="19"/>
      <c r="BG52" s="19"/>
      <c r="BH52" s="20"/>
      <c r="BI52" s="18"/>
      <c r="BJ52" s="19"/>
      <c r="BK52" s="19"/>
      <c r="BL52" s="19"/>
      <c r="BM52" s="20"/>
      <c r="BN52" s="18"/>
      <c r="BO52" s="19"/>
      <c r="BP52" s="19"/>
      <c r="BQ52" s="19"/>
      <c r="BR52" s="20"/>
      <c r="BS52" s="18"/>
      <c r="BT52" s="19"/>
      <c r="BU52" s="19"/>
      <c r="BV52" s="19"/>
      <c r="BW52" s="20"/>
      <c r="BX52" s="18"/>
      <c r="BY52" s="19"/>
      <c r="BZ52" s="19"/>
      <c r="CA52" s="19"/>
      <c r="CB52" s="20"/>
      <c r="CC52" s="18"/>
      <c r="CD52" s="19"/>
      <c r="CE52" s="19"/>
      <c r="CF52" s="19"/>
      <c r="CG52" s="20"/>
      <c r="CH52" s="18"/>
      <c r="CI52" s="19"/>
      <c r="CJ52" s="19"/>
      <c r="CK52" s="19"/>
      <c r="CL52" s="20"/>
      <c r="CM52" s="18"/>
      <c r="CN52" s="19"/>
      <c r="CO52" s="19"/>
      <c r="CP52" s="19"/>
      <c r="CQ52" s="20"/>
      <c r="CR52" s="18"/>
      <c r="CS52" s="19"/>
      <c r="CT52" s="19"/>
      <c r="CU52" s="19"/>
      <c r="CV52" s="20"/>
      <c r="CW52" s="18"/>
      <c r="CX52" s="19"/>
      <c r="CY52" s="19"/>
      <c r="CZ52" s="19"/>
      <c r="DA52" s="20"/>
      <c r="DB52" s="18"/>
      <c r="DC52" s="19"/>
      <c r="DD52" s="19"/>
      <c r="DE52" s="19"/>
      <c r="DF52" s="20"/>
      <c r="DG52" s="18"/>
      <c r="DH52" s="19"/>
      <c r="DI52" s="19"/>
      <c r="DJ52" s="19"/>
      <c r="DK52" s="20"/>
      <c r="DL52" s="18"/>
      <c r="DM52" s="19"/>
      <c r="DN52" s="19"/>
      <c r="DO52" s="19"/>
      <c r="DP52" s="20"/>
      <c r="DQ52" s="18"/>
      <c r="DR52" s="19"/>
      <c r="DS52" s="19"/>
      <c r="DT52" s="19"/>
      <c r="DU52" s="20"/>
      <c r="DV52" s="18"/>
      <c r="DW52" s="19"/>
      <c r="DX52" s="19"/>
      <c r="DY52" s="19"/>
      <c r="DZ52" s="20"/>
      <c r="EA52" s="18"/>
      <c r="EB52" s="19"/>
      <c r="EC52" s="19"/>
      <c r="ED52" s="19"/>
      <c r="EE52" s="52"/>
      <c r="EF52" s="55">
        <f>J52</f>
        <v>22590433</v>
      </c>
    </row>
    <row r="53" spans="1:136" ht="33" x14ac:dyDescent="0.15">
      <c r="A53" s="8">
        <v>40</v>
      </c>
      <c r="B53" s="8">
        <v>2600751001</v>
      </c>
      <c r="C53" s="16" t="s">
        <v>90</v>
      </c>
      <c r="D53" s="16" t="s">
        <v>38</v>
      </c>
      <c r="E53" s="16" t="s">
        <v>39</v>
      </c>
      <c r="F53" s="45">
        <v>4</v>
      </c>
      <c r="G53" s="47">
        <v>7749250</v>
      </c>
      <c r="H53" s="17">
        <v>1239880</v>
      </c>
      <c r="I53" s="17">
        <v>8989130</v>
      </c>
      <c r="J53" s="21">
        <v>35956520</v>
      </c>
      <c r="K53" s="18"/>
      <c r="L53" s="19"/>
      <c r="M53" s="19"/>
      <c r="N53" s="19"/>
      <c r="O53" s="20"/>
      <c r="P53" s="18"/>
      <c r="Q53" s="19"/>
      <c r="R53" s="19"/>
      <c r="S53" s="19"/>
      <c r="T53" s="20"/>
      <c r="U53" s="18">
        <v>6950000</v>
      </c>
      <c r="V53" s="19">
        <f t="shared" si="15"/>
        <v>1112000</v>
      </c>
      <c r="W53" s="19">
        <f t="shared" si="16"/>
        <v>8062000</v>
      </c>
      <c r="X53" s="19">
        <f>+W53*F53</f>
        <v>32248000</v>
      </c>
      <c r="Y53" s="20" t="str">
        <f>IF(X53&lt;=J53,"Cumple","No Cumple")</f>
        <v>Cumple</v>
      </c>
      <c r="Z53" s="18"/>
      <c r="AA53" s="19"/>
      <c r="AB53" s="19"/>
      <c r="AC53" s="19"/>
      <c r="AD53" s="20"/>
      <c r="AE53" s="18"/>
      <c r="AF53" s="19"/>
      <c r="AG53" s="19"/>
      <c r="AH53" s="19"/>
      <c r="AI53" s="20"/>
      <c r="AJ53" s="18"/>
      <c r="AK53" s="19"/>
      <c r="AL53" s="19"/>
      <c r="AM53" s="19"/>
      <c r="AN53" s="20"/>
      <c r="AO53" s="18"/>
      <c r="AP53" s="19"/>
      <c r="AQ53" s="19"/>
      <c r="AR53" s="19"/>
      <c r="AS53" s="20"/>
      <c r="AT53" s="18">
        <v>7450000</v>
      </c>
      <c r="AU53" s="19">
        <f>+AT53*0.16</f>
        <v>1192000</v>
      </c>
      <c r="AV53" s="19">
        <f>+AT53+AU53</f>
        <v>8642000</v>
      </c>
      <c r="AW53" s="19">
        <f>+AV53*F53</f>
        <v>34568000</v>
      </c>
      <c r="AX53" s="20" t="str">
        <f>IF(AW53&lt;=J53,"Cumple","No Cumple")</f>
        <v>Cumple</v>
      </c>
      <c r="AY53" s="18"/>
      <c r="AZ53" s="19"/>
      <c r="BA53" s="19"/>
      <c r="BB53" s="19"/>
      <c r="BC53" s="20"/>
      <c r="BD53" s="18"/>
      <c r="BE53" s="19"/>
      <c r="BF53" s="19"/>
      <c r="BG53" s="19"/>
      <c r="BH53" s="20"/>
      <c r="BI53" s="18"/>
      <c r="BJ53" s="19"/>
      <c r="BK53" s="19"/>
      <c r="BL53" s="19"/>
      <c r="BM53" s="20"/>
      <c r="BN53" s="18"/>
      <c r="BO53" s="19"/>
      <c r="BP53" s="19"/>
      <c r="BQ53" s="19"/>
      <c r="BR53" s="20"/>
      <c r="BS53" s="18"/>
      <c r="BT53" s="19"/>
      <c r="BU53" s="19"/>
      <c r="BV53" s="19"/>
      <c r="BW53" s="20"/>
      <c r="BX53" s="18">
        <v>6000000</v>
      </c>
      <c r="BY53" s="19">
        <f>+BX53*0.16</f>
        <v>960000</v>
      </c>
      <c r="BZ53" s="19">
        <f>+BX53+BY53</f>
        <v>6960000</v>
      </c>
      <c r="CA53" s="19">
        <f>+BZ53*F53</f>
        <v>27840000</v>
      </c>
      <c r="CB53" s="20" t="str">
        <f>IF(CA53&lt;=J53,"Cumple","No Cumple")</f>
        <v>Cumple</v>
      </c>
      <c r="CC53" s="18">
        <v>5442305</v>
      </c>
      <c r="CD53" s="19">
        <f>+CC53*0.16</f>
        <v>870768.8</v>
      </c>
      <c r="CE53" s="19">
        <f>+CC53+CD53</f>
        <v>6313073.7999999998</v>
      </c>
      <c r="CF53" s="19">
        <f>+CE53*F53</f>
        <v>25252295.199999999</v>
      </c>
      <c r="CG53" s="20" t="str">
        <f>IF(CF53&lt;=J53,"Cumple","No Cumple")</f>
        <v>Cumple</v>
      </c>
      <c r="CH53" s="18">
        <v>5652049</v>
      </c>
      <c r="CI53" s="19">
        <v>0</v>
      </c>
      <c r="CJ53" s="19">
        <f>+CH53+CI53</f>
        <v>5652049</v>
      </c>
      <c r="CK53" s="19">
        <f>+CJ53*F53</f>
        <v>22608196</v>
      </c>
      <c r="CL53" s="20" t="str">
        <f>IF(CK53&lt;=J53,"Cumple","No Cumple")</f>
        <v>Cumple</v>
      </c>
      <c r="CM53" s="18"/>
      <c r="CN53" s="19"/>
      <c r="CO53" s="19"/>
      <c r="CP53" s="19"/>
      <c r="CQ53" s="20"/>
      <c r="CR53" s="18"/>
      <c r="CS53" s="19"/>
      <c r="CT53" s="19"/>
      <c r="CU53" s="19"/>
      <c r="CV53" s="20"/>
      <c r="CW53" s="18"/>
      <c r="CX53" s="19"/>
      <c r="CY53" s="19"/>
      <c r="CZ53" s="19"/>
      <c r="DA53" s="20"/>
      <c r="DB53" s="18"/>
      <c r="DC53" s="19"/>
      <c r="DD53" s="19"/>
      <c r="DE53" s="19"/>
      <c r="DF53" s="20"/>
      <c r="DG53" s="18"/>
      <c r="DH53" s="19"/>
      <c r="DI53" s="19"/>
      <c r="DJ53" s="19"/>
      <c r="DK53" s="20"/>
      <c r="DL53" s="18"/>
      <c r="DM53" s="19"/>
      <c r="DN53" s="19"/>
      <c r="DO53" s="19"/>
      <c r="DP53" s="20"/>
      <c r="DQ53" s="18"/>
      <c r="DR53" s="19"/>
      <c r="DS53" s="19"/>
      <c r="DT53" s="19"/>
      <c r="DU53" s="20"/>
      <c r="DV53" s="18">
        <v>7730000</v>
      </c>
      <c r="DW53" s="19">
        <f>+DV53*0.16</f>
        <v>1236800</v>
      </c>
      <c r="DX53" s="19">
        <f>+DV53+DW53</f>
        <v>8966800</v>
      </c>
      <c r="DY53" s="19">
        <f>+DX53*F53</f>
        <v>35867200</v>
      </c>
      <c r="DZ53" s="20" t="str">
        <f>IF(DY53&lt;=J53,"Cumple","No Cumple")</f>
        <v>Cumple</v>
      </c>
      <c r="EA53" s="18"/>
      <c r="EB53" s="19"/>
      <c r="EC53" s="19"/>
      <c r="ED53" s="19"/>
      <c r="EE53" s="52"/>
      <c r="EF53" s="55">
        <f>J53</f>
        <v>35956520</v>
      </c>
    </row>
    <row r="54" spans="1:136" s="66" customFormat="1" ht="24.75" x14ac:dyDescent="0.15">
      <c r="A54" s="56">
        <v>41</v>
      </c>
      <c r="B54" s="56">
        <v>2600209002</v>
      </c>
      <c r="C54" s="57" t="s">
        <v>91</v>
      </c>
      <c r="D54" s="57" t="s">
        <v>38</v>
      </c>
      <c r="E54" s="57" t="s">
        <v>39</v>
      </c>
      <c r="F54" s="58">
        <v>1</v>
      </c>
      <c r="G54" s="59">
        <v>675000</v>
      </c>
      <c r="H54" s="60">
        <v>108000</v>
      </c>
      <c r="I54" s="60">
        <v>783000</v>
      </c>
      <c r="J54" s="61">
        <v>783000</v>
      </c>
      <c r="K54" s="62" t="s">
        <v>96</v>
      </c>
      <c r="L54" s="63"/>
      <c r="M54" s="63"/>
      <c r="N54" s="63"/>
      <c r="O54" s="64"/>
      <c r="P54" s="62" t="s">
        <v>96</v>
      </c>
      <c r="Q54" s="63"/>
      <c r="R54" s="63"/>
      <c r="S54" s="63"/>
      <c r="T54" s="64"/>
      <c r="U54" s="62" t="s">
        <v>96</v>
      </c>
      <c r="V54" s="63"/>
      <c r="W54" s="63"/>
      <c r="X54" s="63"/>
      <c r="Y54" s="64"/>
      <c r="Z54" s="62" t="s">
        <v>96</v>
      </c>
      <c r="AA54" s="63"/>
      <c r="AB54" s="63"/>
      <c r="AC54" s="63"/>
      <c r="AD54" s="64"/>
      <c r="AE54" s="62" t="s">
        <v>96</v>
      </c>
      <c r="AF54" s="63"/>
      <c r="AG54" s="63"/>
      <c r="AH54" s="63"/>
      <c r="AI54" s="64"/>
      <c r="AJ54" s="62" t="s">
        <v>96</v>
      </c>
      <c r="AK54" s="63"/>
      <c r="AL54" s="63"/>
      <c r="AM54" s="63"/>
      <c r="AN54" s="64"/>
      <c r="AO54" s="62" t="s">
        <v>96</v>
      </c>
      <c r="AP54" s="63"/>
      <c r="AQ54" s="63"/>
      <c r="AR54" s="63"/>
      <c r="AS54" s="64"/>
      <c r="AT54" s="62" t="s">
        <v>96</v>
      </c>
      <c r="AU54" s="63"/>
      <c r="AV54" s="63"/>
      <c r="AW54" s="63"/>
      <c r="AX54" s="64"/>
      <c r="AY54" s="62" t="s">
        <v>96</v>
      </c>
      <c r="AZ54" s="63"/>
      <c r="BA54" s="63"/>
      <c r="BB54" s="63"/>
      <c r="BC54" s="64"/>
      <c r="BD54" s="62" t="s">
        <v>96</v>
      </c>
      <c r="BE54" s="63"/>
      <c r="BF54" s="63"/>
      <c r="BG54" s="63"/>
      <c r="BH54" s="64"/>
      <c r="BI54" s="62" t="s">
        <v>96</v>
      </c>
      <c r="BJ54" s="63"/>
      <c r="BK54" s="63"/>
      <c r="BL54" s="63"/>
      <c r="BM54" s="64"/>
      <c r="BN54" s="62" t="s">
        <v>96</v>
      </c>
      <c r="BO54" s="63"/>
      <c r="BP54" s="63"/>
      <c r="BQ54" s="63"/>
      <c r="BR54" s="64"/>
      <c r="BS54" s="62" t="s">
        <v>96</v>
      </c>
      <c r="BT54" s="63"/>
      <c r="BU54" s="63"/>
      <c r="BV54" s="63"/>
      <c r="BW54" s="64"/>
      <c r="BX54" s="62" t="s">
        <v>96</v>
      </c>
      <c r="BY54" s="63"/>
      <c r="BZ54" s="63"/>
      <c r="CA54" s="63"/>
      <c r="CB54" s="64"/>
      <c r="CC54" s="62" t="s">
        <v>96</v>
      </c>
      <c r="CD54" s="63"/>
      <c r="CE54" s="63"/>
      <c r="CF54" s="63"/>
      <c r="CG54" s="64"/>
      <c r="CH54" s="62" t="s">
        <v>96</v>
      </c>
      <c r="CI54" s="63"/>
      <c r="CJ54" s="63"/>
      <c r="CK54" s="63"/>
      <c r="CL54" s="64"/>
      <c r="CM54" s="62" t="s">
        <v>96</v>
      </c>
      <c r="CN54" s="63"/>
      <c r="CO54" s="63"/>
      <c r="CP54" s="63"/>
      <c r="CQ54" s="64"/>
      <c r="CR54" s="62" t="s">
        <v>96</v>
      </c>
      <c r="CS54" s="63"/>
      <c r="CT54" s="63"/>
      <c r="CU54" s="63"/>
      <c r="CV54" s="64"/>
      <c r="CW54" s="62" t="s">
        <v>96</v>
      </c>
      <c r="CX54" s="63"/>
      <c r="CY54" s="63"/>
      <c r="CZ54" s="63"/>
      <c r="DA54" s="64"/>
      <c r="DB54" s="62" t="s">
        <v>96</v>
      </c>
      <c r="DC54" s="63"/>
      <c r="DD54" s="63"/>
      <c r="DE54" s="63"/>
      <c r="DF54" s="64"/>
      <c r="DG54" s="62" t="s">
        <v>96</v>
      </c>
      <c r="DH54" s="63"/>
      <c r="DI54" s="63"/>
      <c r="DJ54" s="63"/>
      <c r="DK54" s="64"/>
      <c r="DL54" s="62" t="s">
        <v>96</v>
      </c>
      <c r="DM54" s="63"/>
      <c r="DN54" s="63"/>
      <c r="DO54" s="63"/>
      <c r="DP54" s="64"/>
      <c r="DQ54" s="62" t="s">
        <v>96</v>
      </c>
      <c r="DR54" s="63"/>
      <c r="DS54" s="63"/>
      <c r="DT54" s="63"/>
      <c r="DU54" s="64"/>
      <c r="DV54" s="62" t="s">
        <v>96</v>
      </c>
      <c r="DW54" s="63"/>
      <c r="DX54" s="63"/>
      <c r="DY54" s="63"/>
      <c r="DZ54" s="64"/>
      <c r="EA54" s="62" t="s">
        <v>96</v>
      </c>
      <c r="EB54" s="63"/>
      <c r="EC54" s="63"/>
      <c r="ED54" s="63"/>
      <c r="EE54" s="64"/>
      <c r="EF54" s="65">
        <f>J54</f>
        <v>783000</v>
      </c>
    </row>
    <row r="55" spans="1:136" s="66" customFormat="1" ht="82.5" x14ac:dyDescent="0.15">
      <c r="A55" s="56">
        <v>42</v>
      </c>
      <c r="B55" s="56">
        <v>2600258001</v>
      </c>
      <c r="C55" s="57" t="s">
        <v>92</v>
      </c>
      <c r="D55" s="57" t="s">
        <v>38</v>
      </c>
      <c r="E55" s="57" t="s">
        <v>39</v>
      </c>
      <c r="F55" s="58">
        <v>1</v>
      </c>
      <c r="G55" s="59">
        <v>5830939</v>
      </c>
      <c r="H55" s="60">
        <v>932950</v>
      </c>
      <c r="I55" s="60">
        <v>6763889</v>
      </c>
      <c r="J55" s="61">
        <v>6763889</v>
      </c>
      <c r="K55" s="62" t="s">
        <v>96</v>
      </c>
      <c r="L55" s="63"/>
      <c r="M55" s="63"/>
      <c r="N55" s="63"/>
      <c r="O55" s="64"/>
      <c r="P55" s="62" t="s">
        <v>96</v>
      </c>
      <c r="Q55" s="63"/>
      <c r="R55" s="63"/>
      <c r="S55" s="63"/>
      <c r="T55" s="64"/>
      <c r="U55" s="62" t="s">
        <v>96</v>
      </c>
      <c r="V55" s="63"/>
      <c r="W55" s="63"/>
      <c r="X55" s="63"/>
      <c r="Y55" s="64"/>
      <c r="Z55" s="62" t="s">
        <v>96</v>
      </c>
      <c r="AA55" s="63"/>
      <c r="AB55" s="63"/>
      <c r="AC55" s="63"/>
      <c r="AD55" s="64"/>
      <c r="AE55" s="62" t="s">
        <v>96</v>
      </c>
      <c r="AF55" s="63"/>
      <c r="AG55" s="63"/>
      <c r="AH55" s="63"/>
      <c r="AI55" s="64"/>
      <c r="AJ55" s="62" t="s">
        <v>96</v>
      </c>
      <c r="AK55" s="63"/>
      <c r="AL55" s="63"/>
      <c r="AM55" s="63"/>
      <c r="AN55" s="64"/>
      <c r="AO55" s="62" t="s">
        <v>96</v>
      </c>
      <c r="AP55" s="63"/>
      <c r="AQ55" s="63"/>
      <c r="AR55" s="63"/>
      <c r="AS55" s="64"/>
      <c r="AT55" s="62" t="s">
        <v>96</v>
      </c>
      <c r="AU55" s="63"/>
      <c r="AV55" s="63"/>
      <c r="AW55" s="63"/>
      <c r="AX55" s="64"/>
      <c r="AY55" s="62" t="s">
        <v>96</v>
      </c>
      <c r="AZ55" s="63"/>
      <c r="BA55" s="63"/>
      <c r="BB55" s="63"/>
      <c r="BC55" s="64"/>
      <c r="BD55" s="62" t="s">
        <v>96</v>
      </c>
      <c r="BE55" s="63"/>
      <c r="BF55" s="63"/>
      <c r="BG55" s="63"/>
      <c r="BH55" s="64"/>
      <c r="BI55" s="62" t="s">
        <v>96</v>
      </c>
      <c r="BJ55" s="63"/>
      <c r="BK55" s="63"/>
      <c r="BL55" s="63"/>
      <c r="BM55" s="64"/>
      <c r="BN55" s="62" t="s">
        <v>96</v>
      </c>
      <c r="BO55" s="63"/>
      <c r="BP55" s="63"/>
      <c r="BQ55" s="63"/>
      <c r="BR55" s="64"/>
      <c r="BS55" s="62" t="s">
        <v>96</v>
      </c>
      <c r="BT55" s="63"/>
      <c r="BU55" s="63"/>
      <c r="BV55" s="63"/>
      <c r="BW55" s="64"/>
      <c r="BX55" s="62" t="s">
        <v>96</v>
      </c>
      <c r="BY55" s="63"/>
      <c r="BZ55" s="63"/>
      <c r="CA55" s="63"/>
      <c r="CB55" s="64"/>
      <c r="CC55" s="62" t="s">
        <v>96</v>
      </c>
      <c r="CD55" s="63"/>
      <c r="CE55" s="63"/>
      <c r="CF55" s="63"/>
      <c r="CG55" s="64"/>
      <c r="CH55" s="62" t="s">
        <v>96</v>
      </c>
      <c r="CI55" s="63"/>
      <c r="CJ55" s="63"/>
      <c r="CK55" s="63"/>
      <c r="CL55" s="64"/>
      <c r="CM55" s="62" t="s">
        <v>96</v>
      </c>
      <c r="CN55" s="63"/>
      <c r="CO55" s="63"/>
      <c r="CP55" s="63"/>
      <c r="CQ55" s="64"/>
      <c r="CR55" s="62" t="s">
        <v>96</v>
      </c>
      <c r="CS55" s="63"/>
      <c r="CT55" s="63"/>
      <c r="CU55" s="63"/>
      <c r="CV55" s="64"/>
      <c r="CW55" s="62" t="s">
        <v>96</v>
      </c>
      <c r="CX55" s="63"/>
      <c r="CY55" s="63"/>
      <c r="CZ55" s="63"/>
      <c r="DA55" s="64"/>
      <c r="DB55" s="62" t="s">
        <v>96</v>
      </c>
      <c r="DC55" s="63"/>
      <c r="DD55" s="63"/>
      <c r="DE55" s="63"/>
      <c r="DF55" s="64"/>
      <c r="DG55" s="62" t="s">
        <v>96</v>
      </c>
      <c r="DH55" s="63"/>
      <c r="DI55" s="63"/>
      <c r="DJ55" s="63"/>
      <c r="DK55" s="64"/>
      <c r="DL55" s="62" t="s">
        <v>96</v>
      </c>
      <c r="DM55" s="63"/>
      <c r="DN55" s="63"/>
      <c r="DO55" s="63"/>
      <c r="DP55" s="64"/>
      <c r="DQ55" s="62" t="s">
        <v>96</v>
      </c>
      <c r="DR55" s="63"/>
      <c r="DS55" s="63"/>
      <c r="DT55" s="63"/>
      <c r="DU55" s="64"/>
      <c r="DV55" s="62" t="s">
        <v>96</v>
      </c>
      <c r="DW55" s="63"/>
      <c r="DX55" s="63"/>
      <c r="DY55" s="63"/>
      <c r="DZ55" s="64"/>
      <c r="EA55" s="62" t="s">
        <v>96</v>
      </c>
      <c r="EB55" s="63"/>
      <c r="EC55" s="63"/>
      <c r="ED55" s="63"/>
      <c r="EE55" s="64"/>
      <c r="EF55" s="65">
        <f>J55</f>
        <v>6763889</v>
      </c>
    </row>
    <row r="56" spans="1:136" ht="24.75" x14ac:dyDescent="0.15">
      <c r="A56" s="8">
        <v>43</v>
      </c>
      <c r="B56" s="8">
        <v>2600217002</v>
      </c>
      <c r="C56" s="16" t="s">
        <v>93</v>
      </c>
      <c r="D56" s="16" t="s">
        <v>38</v>
      </c>
      <c r="E56" s="16" t="s">
        <v>39</v>
      </c>
      <c r="F56" s="45">
        <v>1</v>
      </c>
      <c r="G56" s="47">
        <v>9288793</v>
      </c>
      <c r="H56" s="17">
        <v>1486207</v>
      </c>
      <c r="I56" s="17">
        <v>10775000</v>
      </c>
      <c r="J56" s="21">
        <v>10775000</v>
      </c>
      <c r="K56" s="18"/>
      <c r="L56" s="19"/>
      <c r="M56" s="19"/>
      <c r="N56" s="19"/>
      <c r="O56" s="20"/>
      <c r="P56" s="18"/>
      <c r="Q56" s="19"/>
      <c r="R56" s="19"/>
      <c r="S56" s="19"/>
      <c r="T56" s="20"/>
      <c r="U56" s="18"/>
      <c r="V56" s="19"/>
      <c r="W56" s="19"/>
      <c r="X56" s="19"/>
      <c r="Y56" s="20"/>
      <c r="Z56" s="18"/>
      <c r="AA56" s="19"/>
      <c r="AB56" s="19"/>
      <c r="AC56" s="19"/>
      <c r="AD56" s="20"/>
      <c r="AE56" s="18"/>
      <c r="AF56" s="19"/>
      <c r="AG56" s="19"/>
      <c r="AH56" s="19"/>
      <c r="AI56" s="20"/>
      <c r="AJ56" s="18"/>
      <c r="AK56" s="19"/>
      <c r="AL56" s="19"/>
      <c r="AM56" s="19"/>
      <c r="AN56" s="20"/>
      <c r="AO56" s="18"/>
      <c r="AP56" s="19"/>
      <c r="AQ56" s="19"/>
      <c r="AR56" s="19"/>
      <c r="AS56" s="20"/>
      <c r="AT56" s="18"/>
      <c r="AU56" s="19"/>
      <c r="AV56" s="19"/>
      <c r="AW56" s="19"/>
      <c r="AX56" s="20"/>
      <c r="AY56" s="18"/>
      <c r="AZ56" s="19"/>
      <c r="BA56" s="19"/>
      <c r="BB56" s="19"/>
      <c r="BC56" s="20"/>
      <c r="BD56" s="18">
        <v>8571200</v>
      </c>
      <c r="BE56" s="19">
        <f>+BD56*0.16</f>
        <v>1371392</v>
      </c>
      <c r="BF56" s="19">
        <f>+BD56+BE56</f>
        <v>9942592</v>
      </c>
      <c r="BG56" s="19">
        <f>+BF56*F56</f>
        <v>9942592</v>
      </c>
      <c r="BH56" s="20" t="str">
        <f>IF(BG56&lt;=J56,"Cumple","No Cumple")</f>
        <v>Cumple</v>
      </c>
      <c r="BI56" s="18"/>
      <c r="BJ56" s="19"/>
      <c r="BK56" s="19"/>
      <c r="BL56" s="19"/>
      <c r="BM56" s="20"/>
      <c r="BN56" s="18"/>
      <c r="BO56" s="19"/>
      <c r="BP56" s="19"/>
      <c r="BQ56" s="19"/>
      <c r="BR56" s="20"/>
      <c r="BS56" s="18"/>
      <c r="BT56" s="19"/>
      <c r="BU56" s="19"/>
      <c r="BV56" s="19"/>
      <c r="BW56" s="20"/>
      <c r="BX56" s="18"/>
      <c r="BY56" s="19"/>
      <c r="BZ56" s="19"/>
      <c r="CA56" s="19"/>
      <c r="CB56" s="20"/>
      <c r="CC56" s="18"/>
      <c r="CD56" s="19"/>
      <c r="CE56" s="19"/>
      <c r="CF56" s="19"/>
      <c r="CG56" s="20"/>
      <c r="CH56" s="18"/>
      <c r="CI56" s="19"/>
      <c r="CJ56" s="19"/>
      <c r="CK56" s="19"/>
      <c r="CL56" s="20"/>
      <c r="CM56" s="18"/>
      <c r="CN56" s="19"/>
      <c r="CO56" s="19"/>
      <c r="CP56" s="19"/>
      <c r="CQ56" s="20"/>
      <c r="CR56" s="18"/>
      <c r="CS56" s="19"/>
      <c r="CT56" s="19"/>
      <c r="CU56" s="19"/>
      <c r="CV56" s="20"/>
      <c r="CW56" s="18"/>
      <c r="CX56" s="19"/>
      <c r="CY56" s="19"/>
      <c r="CZ56" s="19"/>
      <c r="DA56" s="20"/>
      <c r="DB56" s="18"/>
      <c r="DC56" s="19"/>
      <c r="DD56" s="19"/>
      <c r="DE56" s="19"/>
      <c r="DF56" s="20"/>
      <c r="DG56" s="18"/>
      <c r="DH56" s="19"/>
      <c r="DI56" s="19"/>
      <c r="DJ56" s="19"/>
      <c r="DK56" s="20"/>
      <c r="DL56" s="18"/>
      <c r="DM56" s="19"/>
      <c r="DN56" s="19"/>
      <c r="DO56" s="19"/>
      <c r="DP56" s="20"/>
      <c r="DQ56" s="18"/>
      <c r="DR56" s="19"/>
      <c r="DS56" s="19"/>
      <c r="DT56" s="19"/>
      <c r="DU56" s="20"/>
      <c r="DV56" s="18"/>
      <c r="DW56" s="19"/>
      <c r="DX56" s="19"/>
      <c r="DY56" s="19"/>
      <c r="DZ56" s="20"/>
      <c r="EA56" s="18">
        <v>6675100</v>
      </c>
      <c r="EB56" s="19">
        <f>+EA56*0.16</f>
        <v>1068016</v>
      </c>
      <c r="EC56" s="19">
        <f>+EA56+EB56</f>
        <v>7743116</v>
      </c>
      <c r="ED56" s="19">
        <f>+EC56*F56</f>
        <v>7743116</v>
      </c>
      <c r="EE56" s="52" t="str">
        <f>IF(ED56&lt;=J56,"Cumple","No Cumple")</f>
        <v>Cumple</v>
      </c>
      <c r="EF56" s="55">
        <f>J56</f>
        <v>10775000</v>
      </c>
    </row>
    <row r="57" spans="1:136" s="66" customFormat="1" ht="25.5" thickBot="1" x14ac:dyDescent="0.2">
      <c r="A57" s="56">
        <v>44</v>
      </c>
      <c r="B57" s="56">
        <v>2600217002</v>
      </c>
      <c r="C57" s="57" t="s">
        <v>94</v>
      </c>
      <c r="D57" s="57" t="s">
        <v>38</v>
      </c>
      <c r="E57" s="57" t="s">
        <v>39</v>
      </c>
      <c r="F57" s="70">
        <v>1</v>
      </c>
      <c r="G57" s="71">
        <v>10538315</v>
      </c>
      <c r="H57" s="72">
        <v>1686130</v>
      </c>
      <c r="I57" s="72">
        <v>12224445</v>
      </c>
      <c r="J57" s="73">
        <v>12224445</v>
      </c>
      <c r="K57" s="62" t="s">
        <v>96</v>
      </c>
      <c r="L57" s="63"/>
      <c r="M57" s="63"/>
      <c r="N57" s="63"/>
      <c r="O57" s="64"/>
      <c r="P57" s="62" t="s">
        <v>96</v>
      </c>
      <c r="Q57" s="63"/>
      <c r="R57" s="63"/>
      <c r="S57" s="63"/>
      <c r="T57" s="64"/>
      <c r="U57" s="62" t="s">
        <v>96</v>
      </c>
      <c r="V57" s="63"/>
      <c r="W57" s="63"/>
      <c r="X57" s="63"/>
      <c r="Y57" s="64"/>
      <c r="Z57" s="62" t="s">
        <v>96</v>
      </c>
      <c r="AA57" s="63"/>
      <c r="AB57" s="63"/>
      <c r="AC57" s="63"/>
      <c r="AD57" s="64"/>
      <c r="AE57" s="62" t="s">
        <v>96</v>
      </c>
      <c r="AF57" s="63"/>
      <c r="AG57" s="63"/>
      <c r="AH57" s="63"/>
      <c r="AI57" s="64"/>
      <c r="AJ57" s="62" t="s">
        <v>96</v>
      </c>
      <c r="AK57" s="63"/>
      <c r="AL57" s="63"/>
      <c r="AM57" s="63"/>
      <c r="AN57" s="64"/>
      <c r="AO57" s="62" t="s">
        <v>96</v>
      </c>
      <c r="AP57" s="63"/>
      <c r="AQ57" s="63"/>
      <c r="AR57" s="63"/>
      <c r="AS57" s="64"/>
      <c r="AT57" s="62" t="s">
        <v>96</v>
      </c>
      <c r="AU57" s="63"/>
      <c r="AV57" s="63"/>
      <c r="AW57" s="63"/>
      <c r="AX57" s="64"/>
      <c r="AY57" s="62" t="s">
        <v>96</v>
      </c>
      <c r="AZ57" s="63"/>
      <c r="BA57" s="63"/>
      <c r="BB57" s="63"/>
      <c r="BC57" s="64"/>
      <c r="BD57" s="62" t="s">
        <v>96</v>
      </c>
      <c r="BE57" s="63"/>
      <c r="BF57" s="63"/>
      <c r="BG57" s="63"/>
      <c r="BH57" s="64"/>
      <c r="BI57" s="62" t="s">
        <v>96</v>
      </c>
      <c r="BJ57" s="63"/>
      <c r="BK57" s="63"/>
      <c r="BL57" s="63"/>
      <c r="BM57" s="64"/>
      <c r="BN57" s="62" t="s">
        <v>96</v>
      </c>
      <c r="BO57" s="63"/>
      <c r="BP57" s="63"/>
      <c r="BQ57" s="63"/>
      <c r="BR57" s="64"/>
      <c r="BS57" s="62" t="s">
        <v>96</v>
      </c>
      <c r="BT57" s="63"/>
      <c r="BU57" s="63"/>
      <c r="BV57" s="63"/>
      <c r="BW57" s="64"/>
      <c r="BX57" s="62" t="s">
        <v>96</v>
      </c>
      <c r="BY57" s="63"/>
      <c r="BZ57" s="63"/>
      <c r="CA57" s="63"/>
      <c r="CB57" s="64"/>
      <c r="CC57" s="62" t="s">
        <v>96</v>
      </c>
      <c r="CD57" s="63"/>
      <c r="CE57" s="63"/>
      <c r="CF57" s="63"/>
      <c r="CG57" s="64"/>
      <c r="CH57" s="62" t="s">
        <v>96</v>
      </c>
      <c r="CI57" s="63"/>
      <c r="CJ57" s="63"/>
      <c r="CK57" s="63"/>
      <c r="CL57" s="64"/>
      <c r="CM57" s="62" t="s">
        <v>96</v>
      </c>
      <c r="CN57" s="63"/>
      <c r="CO57" s="63"/>
      <c r="CP57" s="63"/>
      <c r="CQ57" s="64"/>
      <c r="CR57" s="62" t="s">
        <v>96</v>
      </c>
      <c r="CS57" s="63"/>
      <c r="CT57" s="63"/>
      <c r="CU57" s="63"/>
      <c r="CV57" s="64"/>
      <c r="CW57" s="62" t="s">
        <v>96</v>
      </c>
      <c r="CX57" s="63"/>
      <c r="CY57" s="63"/>
      <c r="CZ57" s="63"/>
      <c r="DA57" s="64"/>
      <c r="DB57" s="62" t="s">
        <v>96</v>
      </c>
      <c r="DC57" s="63"/>
      <c r="DD57" s="63"/>
      <c r="DE57" s="63"/>
      <c r="DF57" s="64"/>
      <c r="DG57" s="62" t="s">
        <v>96</v>
      </c>
      <c r="DH57" s="63"/>
      <c r="DI57" s="63"/>
      <c r="DJ57" s="63"/>
      <c r="DK57" s="64"/>
      <c r="DL57" s="62" t="s">
        <v>96</v>
      </c>
      <c r="DM57" s="63"/>
      <c r="DN57" s="63"/>
      <c r="DO57" s="63"/>
      <c r="DP57" s="64"/>
      <c r="DQ57" s="62" t="s">
        <v>96</v>
      </c>
      <c r="DR57" s="63"/>
      <c r="DS57" s="63"/>
      <c r="DT57" s="63"/>
      <c r="DU57" s="64"/>
      <c r="DV57" s="62" t="s">
        <v>96</v>
      </c>
      <c r="DW57" s="63"/>
      <c r="DX57" s="63"/>
      <c r="DY57" s="63"/>
      <c r="DZ57" s="64"/>
      <c r="EA57" s="62" t="s">
        <v>96</v>
      </c>
      <c r="EB57" s="63"/>
      <c r="EC57" s="63"/>
      <c r="ED57" s="63"/>
      <c r="EE57" s="64"/>
      <c r="EF57" s="65">
        <f>J57</f>
        <v>12224445</v>
      </c>
    </row>
    <row r="58" spans="1:136" s="42" customFormat="1" ht="9.75" thickBot="1" x14ac:dyDescent="0.2">
      <c r="A58" s="35" t="s">
        <v>95</v>
      </c>
      <c r="B58" s="36"/>
      <c r="C58" s="36"/>
      <c r="D58" s="36"/>
      <c r="E58" s="36"/>
      <c r="F58" s="36"/>
      <c r="G58" s="37"/>
      <c r="H58" s="38"/>
      <c r="I58" s="49"/>
      <c r="J58" s="50">
        <v>2552378412</v>
      </c>
      <c r="K58" s="37"/>
      <c r="L58" s="38"/>
      <c r="M58" s="39"/>
      <c r="N58" s="40">
        <f>SUM(N4:N57)</f>
        <v>202781920</v>
      </c>
      <c r="O58" s="41"/>
      <c r="P58" s="37"/>
      <c r="Q58" s="38"/>
      <c r="R58" s="39"/>
      <c r="S58" s="40">
        <f>SUM(S4:S57)</f>
        <v>70047760</v>
      </c>
      <c r="T58" s="41"/>
      <c r="U58" s="37"/>
      <c r="V58" s="38"/>
      <c r="W58" s="39"/>
      <c r="X58" s="40">
        <f>SUM(X4:X57)-X22</f>
        <v>385038800</v>
      </c>
      <c r="Y58" s="41"/>
      <c r="Z58" s="37"/>
      <c r="AA58" s="38"/>
      <c r="AB58" s="39"/>
      <c r="AC58" s="40">
        <f>SUM(AC4:AC57)</f>
        <v>222397537.39999998</v>
      </c>
      <c r="AD58" s="41"/>
      <c r="AE58" s="37"/>
      <c r="AF58" s="38"/>
      <c r="AG58" s="39"/>
      <c r="AH58" s="40">
        <f>SUM(AH4:AH57)</f>
        <v>59853479.32</v>
      </c>
      <c r="AI58" s="41"/>
      <c r="AJ58" s="37"/>
      <c r="AK58" s="38"/>
      <c r="AL58" s="39"/>
      <c r="AM58" s="40">
        <f>SUM(AM4:AM57)</f>
        <v>7702400</v>
      </c>
      <c r="AN58" s="41"/>
      <c r="AO58" s="37"/>
      <c r="AP58" s="38"/>
      <c r="AQ58" s="39"/>
      <c r="AR58" s="40">
        <f>SUM(AR4:AR57)</f>
        <v>51504000</v>
      </c>
      <c r="AS58" s="41"/>
      <c r="AT58" s="37"/>
      <c r="AU58" s="38"/>
      <c r="AV58" s="39"/>
      <c r="AW58" s="40">
        <f>SUM(AW4:AW57)</f>
        <v>202594000</v>
      </c>
      <c r="AX58" s="41"/>
      <c r="AY58" s="37"/>
      <c r="AZ58" s="38"/>
      <c r="BA58" s="39"/>
      <c r="BB58" s="40">
        <f>SUM(BB4:BB57)</f>
        <v>215760000</v>
      </c>
      <c r="BC58" s="41"/>
      <c r="BD58" s="37"/>
      <c r="BE58" s="38"/>
      <c r="BF58" s="39"/>
      <c r="BG58" s="40">
        <f>SUM(BG4:BG57)-BG16</f>
        <v>19899165.48</v>
      </c>
      <c r="BH58" s="41"/>
      <c r="BI58" s="37"/>
      <c r="BJ58" s="38"/>
      <c r="BK58" s="39"/>
      <c r="BL58" s="40">
        <f>SUM(BL4:BL57)</f>
        <v>101520116.72</v>
      </c>
      <c r="BM58" s="41"/>
      <c r="BN58" s="37"/>
      <c r="BO58" s="38"/>
      <c r="BP58" s="39"/>
      <c r="BQ58" s="40">
        <f>SUM(BQ4:BQ57)</f>
        <v>111940000</v>
      </c>
      <c r="BR58" s="41"/>
      <c r="BS58" s="37"/>
      <c r="BT58" s="38"/>
      <c r="BU58" s="39"/>
      <c r="BV58" s="40">
        <f>SUM(BV4:BV57)</f>
        <v>25133333.719999999</v>
      </c>
      <c r="BW58" s="41"/>
      <c r="BX58" s="37"/>
      <c r="BY58" s="38"/>
      <c r="BZ58" s="39"/>
      <c r="CA58" s="40">
        <f>SUM(CA4:CA57)</f>
        <v>221641200</v>
      </c>
      <c r="CB58" s="41"/>
      <c r="CC58" s="37"/>
      <c r="CD58" s="38"/>
      <c r="CE58" s="39"/>
      <c r="CF58" s="40">
        <f>SUM(CF4:CF57)</f>
        <v>106281296.12</v>
      </c>
      <c r="CG58" s="41"/>
      <c r="CH58" s="37"/>
      <c r="CI58" s="38"/>
      <c r="CJ58" s="39"/>
      <c r="CK58" s="40">
        <f>SUM(CK4:CK57)</f>
        <v>189786112</v>
      </c>
      <c r="CL58" s="41"/>
      <c r="CM58" s="37"/>
      <c r="CN58" s="38"/>
      <c r="CO58" s="39"/>
      <c r="CP58" s="40">
        <f>SUM(CP4:CP57)</f>
        <v>104168000</v>
      </c>
      <c r="CQ58" s="41"/>
      <c r="CR58" s="37"/>
      <c r="CS58" s="38"/>
      <c r="CT58" s="39"/>
      <c r="CU58" s="40">
        <f>SUM(CU4:CU57)</f>
        <v>110200000</v>
      </c>
      <c r="CV58" s="41"/>
      <c r="CW58" s="37"/>
      <c r="CX58" s="38"/>
      <c r="CY58" s="39"/>
      <c r="CZ58" s="40">
        <f>SUM(CZ4:CZ57)-CZ22</f>
        <v>147771996.32000002</v>
      </c>
      <c r="DA58" s="41"/>
      <c r="DB58" s="37"/>
      <c r="DC58" s="38"/>
      <c r="DD58" s="39"/>
      <c r="DE58" s="40">
        <f>SUM(DE4:DE57)-DE30</f>
        <v>839717527.20000005</v>
      </c>
      <c r="DF58" s="41"/>
      <c r="DG58" s="37"/>
      <c r="DH58" s="38"/>
      <c r="DI58" s="39"/>
      <c r="DJ58" s="40">
        <f>SUM(DJ4:DJ57)</f>
        <v>224973271</v>
      </c>
      <c r="DK58" s="41"/>
      <c r="DL58" s="37"/>
      <c r="DM58" s="38"/>
      <c r="DN58" s="39"/>
      <c r="DO58" s="40">
        <f>SUM(DO17:DO21)</f>
        <v>23382505.120000001</v>
      </c>
      <c r="DP58" s="41"/>
      <c r="DQ58" s="37"/>
      <c r="DR58" s="38"/>
      <c r="DS58" s="39"/>
      <c r="DT58" s="40">
        <f>SUM(DT4:DT57)</f>
        <v>107689170.72</v>
      </c>
      <c r="DU58" s="41"/>
      <c r="DV58" s="37"/>
      <c r="DW58" s="38"/>
      <c r="DX58" s="39"/>
      <c r="DY58" s="40">
        <f>SUM(DY4:DY57)-DY30</f>
        <v>774772328.79999995</v>
      </c>
      <c r="DZ58" s="41"/>
      <c r="EA58" s="37"/>
      <c r="EB58" s="38"/>
      <c r="EC58" s="39"/>
      <c r="ED58" s="40">
        <f>SUM(ED4:ED57)-ED16-ED22</f>
        <v>40497572</v>
      </c>
      <c r="EE58" s="53"/>
      <c r="EF58" s="50">
        <f>SUM(EF4:EF57)</f>
        <v>2552378412</v>
      </c>
    </row>
  </sheetData>
  <sheetProtection password="CF7A" sheet="1" objects="1" scenarios="1" autoFilter="0"/>
  <autoFilter ref="A3:FE58">
    <filterColumn colId="2" showButton="0"/>
  </autoFilter>
  <mergeCells count="310">
    <mergeCell ref="DL57:DP57"/>
    <mergeCell ref="DQ57:DU57"/>
    <mergeCell ref="DV57:DZ57"/>
    <mergeCell ref="EA57:EE57"/>
    <mergeCell ref="CH57:CL57"/>
    <mergeCell ref="CM57:CQ57"/>
    <mergeCell ref="CR57:CV57"/>
    <mergeCell ref="CW57:DA57"/>
    <mergeCell ref="DB57:DF57"/>
    <mergeCell ref="DG57:DK57"/>
    <mergeCell ref="BD57:BH57"/>
    <mergeCell ref="BI57:BM57"/>
    <mergeCell ref="BN57:BR57"/>
    <mergeCell ref="BS57:BW57"/>
    <mergeCell ref="BX57:CB57"/>
    <mergeCell ref="CC57:CG57"/>
    <mergeCell ref="EA55:EE55"/>
    <mergeCell ref="K57:O57"/>
    <mergeCell ref="P57:T57"/>
    <mergeCell ref="U57:Y57"/>
    <mergeCell ref="Z57:AD57"/>
    <mergeCell ref="AE57:AI57"/>
    <mergeCell ref="AJ57:AN57"/>
    <mergeCell ref="AO57:AS57"/>
    <mergeCell ref="AT57:AX57"/>
    <mergeCell ref="AY57:BC57"/>
    <mergeCell ref="CW55:DA55"/>
    <mergeCell ref="DB55:DF55"/>
    <mergeCell ref="DG55:DK55"/>
    <mergeCell ref="DL55:DP55"/>
    <mergeCell ref="DQ55:DU55"/>
    <mergeCell ref="DV55:DZ55"/>
    <mergeCell ref="BS55:BW55"/>
    <mergeCell ref="BX55:CB55"/>
    <mergeCell ref="CC55:CG55"/>
    <mergeCell ref="CH55:CL55"/>
    <mergeCell ref="CM55:CQ55"/>
    <mergeCell ref="CR55:CV55"/>
    <mergeCell ref="AO55:AS55"/>
    <mergeCell ref="AT55:AX55"/>
    <mergeCell ref="AY55:BC55"/>
    <mergeCell ref="BD55:BH55"/>
    <mergeCell ref="BI55:BM55"/>
    <mergeCell ref="BN55:BR55"/>
    <mergeCell ref="DL54:DP54"/>
    <mergeCell ref="DQ54:DU54"/>
    <mergeCell ref="DV54:DZ54"/>
    <mergeCell ref="EA54:EE54"/>
    <mergeCell ref="K55:O55"/>
    <mergeCell ref="P55:T55"/>
    <mergeCell ref="U55:Y55"/>
    <mergeCell ref="Z55:AD55"/>
    <mergeCell ref="AE55:AI55"/>
    <mergeCell ref="AJ55:AN55"/>
    <mergeCell ref="CH54:CL54"/>
    <mergeCell ref="CM54:CQ54"/>
    <mergeCell ref="CR54:CV54"/>
    <mergeCell ref="CW54:DA54"/>
    <mergeCell ref="DB54:DF54"/>
    <mergeCell ref="DG54:DK54"/>
    <mergeCell ref="BD54:BH54"/>
    <mergeCell ref="BI54:BM54"/>
    <mergeCell ref="BN54:BR54"/>
    <mergeCell ref="BS54:BW54"/>
    <mergeCell ref="BX54:CB54"/>
    <mergeCell ref="CC54:CG54"/>
    <mergeCell ref="EA31:EE31"/>
    <mergeCell ref="K54:O54"/>
    <mergeCell ref="P54:T54"/>
    <mergeCell ref="U54:Y54"/>
    <mergeCell ref="Z54:AD54"/>
    <mergeCell ref="AE54:AI54"/>
    <mergeCell ref="AJ54:AN54"/>
    <mergeCell ref="AO54:AS54"/>
    <mergeCell ref="AT54:AX54"/>
    <mergeCell ref="AY54:BC54"/>
    <mergeCell ref="CW31:DA31"/>
    <mergeCell ref="DB31:DF31"/>
    <mergeCell ref="DG31:DK31"/>
    <mergeCell ref="DL31:DP31"/>
    <mergeCell ref="DQ31:DU31"/>
    <mergeCell ref="DV31:DZ31"/>
    <mergeCell ref="BS31:BW31"/>
    <mergeCell ref="BX31:CB31"/>
    <mergeCell ref="CC31:CG31"/>
    <mergeCell ref="CH31:CL31"/>
    <mergeCell ref="CM31:CQ31"/>
    <mergeCell ref="CR31:CV31"/>
    <mergeCell ref="AO31:AS31"/>
    <mergeCell ref="AT31:AX31"/>
    <mergeCell ref="AY31:BC31"/>
    <mergeCell ref="BD31:BH31"/>
    <mergeCell ref="BI31:BM31"/>
    <mergeCell ref="BN31:BR31"/>
    <mergeCell ref="DL27:DP27"/>
    <mergeCell ref="DQ27:DU27"/>
    <mergeCell ref="DV27:DZ27"/>
    <mergeCell ref="EA27:EE27"/>
    <mergeCell ref="K31:O31"/>
    <mergeCell ref="P31:T31"/>
    <mergeCell ref="U31:Y31"/>
    <mergeCell ref="Z31:AD31"/>
    <mergeCell ref="AE31:AI31"/>
    <mergeCell ref="AJ31:AN31"/>
    <mergeCell ref="CH27:CL27"/>
    <mergeCell ref="CM27:CQ27"/>
    <mergeCell ref="CR27:CV27"/>
    <mergeCell ref="CW27:DA27"/>
    <mergeCell ref="DB27:DF27"/>
    <mergeCell ref="DG27:DK27"/>
    <mergeCell ref="BD27:BH27"/>
    <mergeCell ref="BI27:BM27"/>
    <mergeCell ref="BN27:BR27"/>
    <mergeCell ref="BS27:BW27"/>
    <mergeCell ref="BX27:CB27"/>
    <mergeCell ref="CC27:CG27"/>
    <mergeCell ref="EA26:EE26"/>
    <mergeCell ref="K27:O27"/>
    <mergeCell ref="P27:T27"/>
    <mergeCell ref="U27:Y27"/>
    <mergeCell ref="Z27:AD27"/>
    <mergeCell ref="AE27:AI27"/>
    <mergeCell ref="AJ27:AN27"/>
    <mergeCell ref="AO27:AS27"/>
    <mergeCell ref="AT27:AX27"/>
    <mergeCell ref="AY27:BC27"/>
    <mergeCell ref="CW26:DA26"/>
    <mergeCell ref="DB26:DF26"/>
    <mergeCell ref="DG26:DK26"/>
    <mergeCell ref="DL26:DP26"/>
    <mergeCell ref="DQ26:DU26"/>
    <mergeCell ref="DV26:DZ26"/>
    <mergeCell ref="BS26:BW26"/>
    <mergeCell ref="BX26:CB26"/>
    <mergeCell ref="CC26:CG26"/>
    <mergeCell ref="CH26:CL26"/>
    <mergeCell ref="CM26:CQ26"/>
    <mergeCell ref="CR26:CV26"/>
    <mergeCell ref="AO26:AS26"/>
    <mergeCell ref="AT26:AX26"/>
    <mergeCell ref="AY26:BC26"/>
    <mergeCell ref="BD26:BH26"/>
    <mergeCell ref="BI26:BM26"/>
    <mergeCell ref="BN26:BR26"/>
    <mergeCell ref="DL12:DP12"/>
    <mergeCell ref="DQ12:DU12"/>
    <mergeCell ref="DV12:DZ12"/>
    <mergeCell ref="EA12:EE12"/>
    <mergeCell ref="K26:O26"/>
    <mergeCell ref="P26:T26"/>
    <mergeCell ref="U26:Y26"/>
    <mergeCell ref="Z26:AD26"/>
    <mergeCell ref="AE26:AI26"/>
    <mergeCell ref="AJ26:AN26"/>
    <mergeCell ref="CH12:CL12"/>
    <mergeCell ref="CM12:CQ12"/>
    <mergeCell ref="CR12:CV12"/>
    <mergeCell ref="CW12:DA12"/>
    <mergeCell ref="DB12:DF12"/>
    <mergeCell ref="DG12:DK12"/>
    <mergeCell ref="BD12:BH12"/>
    <mergeCell ref="BI12:BM12"/>
    <mergeCell ref="BN12:BR12"/>
    <mergeCell ref="BS12:BW12"/>
    <mergeCell ref="BX12:CB12"/>
    <mergeCell ref="CC12:CG12"/>
    <mergeCell ref="EA8:EE8"/>
    <mergeCell ref="K12:O12"/>
    <mergeCell ref="P12:T12"/>
    <mergeCell ref="U12:Y12"/>
    <mergeCell ref="Z12:AD12"/>
    <mergeCell ref="AE12:AI12"/>
    <mergeCell ref="AJ12:AN12"/>
    <mergeCell ref="AO12:AS12"/>
    <mergeCell ref="AT12:AX12"/>
    <mergeCell ref="AY12:BC12"/>
    <mergeCell ref="CW8:DA8"/>
    <mergeCell ref="DB8:DF8"/>
    <mergeCell ref="DG8:DK8"/>
    <mergeCell ref="DL8:DP8"/>
    <mergeCell ref="DQ8:DU8"/>
    <mergeCell ref="DV8:DZ8"/>
    <mergeCell ref="BS8:BW8"/>
    <mergeCell ref="BX8:CB8"/>
    <mergeCell ref="CC8:CG8"/>
    <mergeCell ref="CH8:CL8"/>
    <mergeCell ref="CM8:CQ8"/>
    <mergeCell ref="CR8:CV8"/>
    <mergeCell ref="AO8:AS8"/>
    <mergeCell ref="AT8:AX8"/>
    <mergeCell ref="AY8:BC8"/>
    <mergeCell ref="BD8:BH8"/>
    <mergeCell ref="BI8:BM8"/>
    <mergeCell ref="BN8:BR8"/>
    <mergeCell ref="DL7:DP7"/>
    <mergeCell ref="DQ7:DU7"/>
    <mergeCell ref="DV7:DZ7"/>
    <mergeCell ref="EA7:EE7"/>
    <mergeCell ref="K8:O8"/>
    <mergeCell ref="P8:T8"/>
    <mergeCell ref="U8:Y8"/>
    <mergeCell ref="Z8:AD8"/>
    <mergeCell ref="AE8:AI8"/>
    <mergeCell ref="AJ8:AN8"/>
    <mergeCell ref="CC7:CG7"/>
    <mergeCell ref="CH7:CL7"/>
    <mergeCell ref="CM7:CQ7"/>
    <mergeCell ref="CR7:CV7"/>
    <mergeCell ref="CW7:DA7"/>
    <mergeCell ref="DG7:DK7"/>
    <mergeCell ref="AY7:BC7"/>
    <mergeCell ref="BD7:BH7"/>
    <mergeCell ref="BI7:BM7"/>
    <mergeCell ref="BN7:BR7"/>
    <mergeCell ref="BS7:BW7"/>
    <mergeCell ref="DB7:DF7"/>
    <mergeCell ref="BX7:CB7"/>
    <mergeCell ref="AT7:AX7"/>
    <mergeCell ref="DQ58:DS58"/>
    <mergeCell ref="DV58:DX58"/>
    <mergeCell ref="EA58:EC58"/>
    <mergeCell ref="K7:O7"/>
    <mergeCell ref="P7:T7"/>
    <mergeCell ref="U7:Y7"/>
    <mergeCell ref="Z7:AD7"/>
    <mergeCell ref="AE7:AI7"/>
    <mergeCell ref="AJ7:AN7"/>
    <mergeCell ref="AO7:AS7"/>
    <mergeCell ref="CM58:CO58"/>
    <mergeCell ref="CR58:CT58"/>
    <mergeCell ref="CW58:CY58"/>
    <mergeCell ref="DB58:DD58"/>
    <mergeCell ref="DG58:DI58"/>
    <mergeCell ref="DL58:DN58"/>
    <mergeCell ref="BI58:BK58"/>
    <mergeCell ref="BN58:BP58"/>
    <mergeCell ref="BS58:BU58"/>
    <mergeCell ref="BX58:BZ58"/>
    <mergeCell ref="CC58:CE58"/>
    <mergeCell ref="CH58:CJ58"/>
    <mergeCell ref="AE58:AG58"/>
    <mergeCell ref="AJ58:AL58"/>
    <mergeCell ref="AO58:AQ58"/>
    <mergeCell ref="AT58:AV58"/>
    <mergeCell ref="AY58:BA58"/>
    <mergeCell ref="BD58:BF58"/>
    <mergeCell ref="A58:F58"/>
    <mergeCell ref="G58:I58"/>
    <mergeCell ref="K58:M58"/>
    <mergeCell ref="P58:R58"/>
    <mergeCell ref="U58:W58"/>
    <mergeCell ref="Z58:AB58"/>
    <mergeCell ref="A13:A16"/>
    <mergeCell ref="B16:F16"/>
    <mergeCell ref="A17:A22"/>
    <mergeCell ref="B22:F22"/>
    <mergeCell ref="A28:A29"/>
    <mergeCell ref="B30:F30"/>
    <mergeCell ref="DG2:DK2"/>
    <mergeCell ref="DL2:DP2"/>
    <mergeCell ref="DQ2:DU2"/>
    <mergeCell ref="DV2:DZ2"/>
    <mergeCell ref="EA2:EE2"/>
    <mergeCell ref="C3:D3"/>
    <mergeCell ref="CC2:CG2"/>
    <mergeCell ref="CH2:CL2"/>
    <mergeCell ref="CM2:CQ2"/>
    <mergeCell ref="CR2:CV2"/>
    <mergeCell ref="CW2:DA2"/>
    <mergeCell ref="DB2:DF2"/>
    <mergeCell ref="AY2:BC2"/>
    <mergeCell ref="BD2:BH2"/>
    <mergeCell ref="BI2:BM2"/>
    <mergeCell ref="BN2:BR2"/>
    <mergeCell ref="BS2:BW2"/>
    <mergeCell ref="BX2:CB2"/>
    <mergeCell ref="EA1:EE1"/>
    <mergeCell ref="G2:J2"/>
    <mergeCell ref="K2:O2"/>
    <mergeCell ref="P2:T2"/>
    <mergeCell ref="U2:Y2"/>
    <mergeCell ref="Z2:AD2"/>
    <mergeCell ref="AE2:AI2"/>
    <mergeCell ref="AJ2:AN2"/>
    <mergeCell ref="AO2:AS2"/>
    <mergeCell ref="AT2:AX2"/>
    <mergeCell ref="CW1:DA1"/>
    <mergeCell ref="DB1:DF1"/>
    <mergeCell ref="DG1:DK1"/>
    <mergeCell ref="DL1:DP1"/>
    <mergeCell ref="DQ1:DU1"/>
    <mergeCell ref="DV1:DZ1"/>
    <mergeCell ref="BS1:BW1"/>
    <mergeCell ref="BX1:CB1"/>
    <mergeCell ref="CC1:CG1"/>
    <mergeCell ref="CH1:CL1"/>
    <mergeCell ref="CM1:CQ1"/>
    <mergeCell ref="CR1:CV1"/>
    <mergeCell ref="AO1:AS1"/>
    <mergeCell ref="AT1:AX1"/>
    <mergeCell ref="AY1:BC1"/>
    <mergeCell ref="BD1:BH1"/>
    <mergeCell ref="BI1:BM1"/>
    <mergeCell ref="BN1:BR1"/>
    <mergeCell ref="K1:O1"/>
    <mergeCell ref="P1:T1"/>
    <mergeCell ref="U1:Y1"/>
    <mergeCell ref="Z1:AD1"/>
    <mergeCell ref="AE1:AI1"/>
    <mergeCell ref="AJ1:AN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Eva Economica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Perez</dc:creator>
  <cp:lastModifiedBy>Cesar Perez</cp:lastModifiedBy>
  <dcterms:created xsi:type="dcterms:W3CDTF">2016-11-18T18:11:07Z</dcterms:created>
  <dcterms:modified xsi:type="dcterms:W3CDTF">2016-11-18T20:04:40Z</dcterms:modified>
</cp:coreProperties>
</file>