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showInkAnnotation="0" defaultThemeVersion="124226"/>
  <bookViews>
    <workbookView xWindow="120" yWindow="420" windowWidth="21840" windowHeight="9495"/>
  </bookViews>
  <sheets>
    <sheet name="PRECIO DE REFERENCIA" sheetId="1" r:id="rId1"/>
  </sheets>
  <calcPr calcId="145621"/>
</workbook>
</file>

<file path=xl/calcChain.xml><?xml version="1.0" encoding="utf-8"?>
<calcChain xmlns="http://schemas.openxmlformats.org/spreadsheetml/2006/main">
  <c r="T29" i="1" l="1"/>
  <c r="AC31" i="1"/>
  <c r="AD31" i="1" s="1"/>
  <c r="T31" i="1" s="1"/>
  <c r="AC30" i="1"/>
  <c r="AD30" i="1" s="1"/>
  <c r="T30" i="1" s="1"/>
  <c r="AD28" i="1"/>
  <c r="T28" i="1" s="1"/>
  <c r="AD27" i="1"/>
  <c r="T27" i="1" s="1"/>
  <c r="Z84" i="1" l="1"/>
  <c r="Z83" i="1"/>
  <c r="Z77" i="1"/>
  <c r="Z76" i="1"/>
  <c r="Z70" i="1"/>
  <c r="Z69" i="1"/>
  <c r="Y410" i="1" l="1"/>
  <c r="Z410" i="1" s="1"/>
  <c r="L410" i="1"/>
  <c r="M410" i="1" s="1"/>
  <c r="L409" i="1"/>
  <c r="M409" i="1" s="1"/>
  <c r="L402" i="1"/>
  <c r="M402" i="1" s="1"/>
  <c r="I410" i="1"/>
  <c r="J410" i="1" s="1"/>
  <c r="I409" i="1"/>
  <c r="J409" i="1" s="1"/>
  <c r="O337" i="1"/>
  <c r="AF337" i="1"/>
  <c r="Z337" i="1"/>
  <c r="L403" i="1" l="1"/>
  <c r="M403" i="1" s="1"/>
  <c r="T403" i="1" s="1"/>
  <c r="I403" i="1"/>
  <c r="J403" i="1" s="1"/>
  <c r="T402" i="1"/>
  <c r="I402" i="1"/>
  <c r="J402" i="1" s="1"/>
  <c r="AD396" i="1"/>
  <c r="AE396" i="1" s="1"/>
  <c r="Y396" i="1"/>
  <c r="Z396" i="1" s="1"/>
  <c r="L396" i="1"/>
  <c r="M396" i="1" s="1"/>
  <c r="I396" i="1"/>
  <c r="J396" i="1" s="1"/>
  <c r="Y390" i="1"/>
  <c r="L390" i="1"/>
  <c r="M390" i="1" s="1"/>
  <c r="T390" i="1" s="1"/>
  <c r="I390" i="1"/>
  <c r="J390" i="1" s="1"/>
  <c r="Y389" i="1"/>
  <c r="Z389" i="1" s="1"/>
  <c r="T389" i="1" s="1"/>
  <c r="L389" i="1"/>
  <c r="M389" i="1" s="1"/>
  <c r="I389" i="1"/>
  <c r="J389" i="1" s="1"/>
  <c r="Y388" i="1"/>
  <c r="Z388" i="1" s="1"/>
  <c r="T388" i="1" s="1"/>
  <c r="L388" i="1"/>
  <c r="M388" i="1" s="1"/>
  <c r="I388" i="1"/>
  <c r="J388" i="1" s="1"/>
  <c r="Y387" i="1"/>
  <c r="Z387" i="1" s="1"/>
  <c r="T387" i="1" s="1"/>
  <c r="L387" i="1"/>
  <c r="M387" i="1" s="1"/>
  <c r="I387" i="1"/>
  <c r="J387" i="1" s="1"/>
  <c r="Y386" i="1"/>
  <c r="Z386" i="1" s="1"/>
  <c r="T386" i="1" s="1"/>
  <c r="L386" i="1"/>
  <c r="M386" i="1" s="1"/>
  <c r="I386" i="1"/>
  <c r="J386" i="1" s="1"/>
  <c r="Y385" i="1"/>
  <c r="Z385" i="1" s="1"/>
  <c r="T385" i="1" s="1"/>
  <c r="L385" i="1"/>
  <c r="M385" i="1" s="1"/>
  <c r="I385" i="1"/>
  <c r="J385" i="1" s="1"/>
  <c r="Y384" i="1"/>
  <c r="Z384" i="1" s="1"/>
  <c r="T384" i="1" s="1"/>
  <c r="L384" i="1"/>
  <c r="M384" i="1" s="1"/>
  <c r="I384" i="1"/>
  <c r="J384" i="1" s="1"/>
  <c r="Z383" i="1"/>
  <c r="T383" i="1" s="1"/>
  <c r="L383" i="1"/>
  <c r="M383" i="1" s="1"/>
  <c r="I383" i="1"/>
  <c r="J383" i="1" s="1"/>
  <c r="Y377" i="1"/>
  <c r="Z377" i="1" s="1"/>
  <c r="T377" i="1" s="1"/>
  <c r="L377" i="1"/>
  <c r="M377" i="1" s="1"/>
  <c r="I377" i="1"/>
  <c r="J377" i="1" s="1"/>
  <c r="R370" i="1"/>
  <c r="S370" i="1" s="1"/>
  <c r="L370" i="1"/>
  <c r="M370" i="1" s="1"/>
  <c r="T370" i="1" s="1"/>
  <c r="I370" i="1"/>
  <c r="J370" i="1" s="1"/>
  <c r="R369" i="1"/>
  <c r="S369" i="1" s="1"/>
  <c r="L369" i="1"/>
  <c r="M369" i="1" s="1"/>
  <c r="T369" i="1" s="1"/>
  <c r="I369" i="1"/>
  <c r="J369" i="1" s="1"/>
  <c r="R368" i="1"/>
  <c r="S368" i="1" s="1"/>
  <c r="L368" i="1"/>
  <c r="M368" i="1" s="1"/>
  <c r="T368" i="1" s="1"/>
  <c r="I368" i="1"/>
  <c r="J368" i="1" s="1"/>
  <c r="R367" i="1"/>
  <c r="S367" i="1" s="1"/>
  <c r="T367" i="1" s="1"/>
  <c r="L367" i="1"/>
  <c r="M367" i="1" s="1"/>
  <c r="I367" i="1"/>
  <c r="J367" i="1" s="1"/>
  <c r="R366" i="1"/>
  <c r="S366" i="1" s="1"/>
  <c r="T366" i="1" s="1"/>
  <c r="L366" i="1"/>
  <c r="M366" i="1" s="1"/>
  <c r="I366" i="1"/>
  <c r="J366" i="1" s="1"/>
  <c r="R365" i="1"/>
  <c r="S365" i="1" s="1"/>
  <c r="T365" i="1" s="1"/>
  <c r="L365" i="1"/>
  <c r="M365" i="1" s="1"/>
  <c r="I365" i="1"/>
  <c r="J365" i="1" s="1"/>
  <c r="R364" i="1"/>
  <c r="S364" i="1" s="1"/>
  <c r="T364" i="1" s="1"/>
  <c r="L364" i="1"/>
  <c r="M364" i="1" s="1"/>
  <c r="I364" i="1"/>
  <c r="J364" i="1" s="1"/>
  <c r="Z358" i="1"/>
  <c r="R358" i="1"/>
  <c r="S358" i="1" s="1"/>
  <c r="T358" i="1" s="1"/>
  <c r="L358" i="1"/>
  <c r="M358" i="1" s="1"/>
  <c r="I358" i="1"/>
  <c r="J358" i="1" s="1"/>
  <c r="AF357" i="1"/>
  <c r="T357" i="1" s="1"/>
  <c r="Z357" i="1"/>
  <c r="L357" i="1"/>
  <c r="M357" i="1" s="1"/>
  <c r="I357" i="1"/>
  <c r="J357" i="1" s="1"/>
  <c r="Z350" i="1"/>
  <c r="T350" i="1" s="1"/>
  <c r="L350" i="1"/>
  <c r="M350" i="1" s="1"/>
  <c r="I350" i="1"/>
  <c r="J350" i="1" s="1"/>
  <c r="R344" i="1"/>
  <c r="S344" i="1" s="1"/>
  <c r="T344" i="1" s="1"/>
  <c r="L344" i="1"/>
  <c r="M344" i="1" s="1"/>
  <c r="I344" i="1"/>
  <c r="J344" i="1" s="1"/>
  <c r="R343" i="1"/>
  <c r="S343" i="1" s="1"/>
  <c r="T343" i="1" s="1"/>
  <c r="L343" i="1"/>
  <c r="M343" i="1" s="1"/>
  <c r="I343" i="1"/>
  <c r="J343" i="1" s="1"/>
  <c r="L337" i="1"/>
  <c r="M337" i="1" s="1"/>
  <c r="I337" i="1"/>
  <c r="J337" i="1" s="1"/>
  <c r="L331" i="1"/>
  <c r="M331" i="1" s="1"/>
  <c r="I331" i="1"/>
  <c r="J331" i="1" s="1"/>
  <c r="L330" i="1"/>
  <c r="M330" i="1" s="1"/>
  <c r="I330" i="1"/>
  <c r="J330" i="1" s="1"/>
  <c r="L329" i="1"/>
  <c r="M329" i="1" s="1"/>
  <c r="I329" i="1"/>
  <c r="J329" i="1" s="1"/>
  <c r="L323" i="1"/>
  <c r="M323" i="1" s="1"/>
  <c r="T323" i="1" s="1"/>
  <c r="I323" i="1"/>
  <c r="J323" i="1" s="1"/>
  <c r="L317" i="1"/>
  <c r="M317" i="1" s="1"/>
  <c r="T317" i="1" s="1"/>
  <c r="I317" i="1"/>
  <c r="J317" i="1" s="1"/>
  <c r="L316" i="1"/>
  <c r="M316" i="1" s="1"/>
  <c r="T316" i="1" s="1"/>
  <c r="I316" i="1"/>
  <c r="J316" i="1" s="1"/>
  <c r="L315" i="1"/>
  <c r="M315" i="1" s="1"/>
  <c r="T315" i="1" s="1"/>
  <c r="I315" i="1"/>
  <c r="J315" i="1" s="1"/>
  <c r="L314" i="1"/>
  <c r="M314" i="1" s="1"/>
  <c r="T314" i="1" s="1"/>
  <c r="I314" i="1"/>
  <c r="J314" i="1" s="1"/>
  <c r="L313" i="1"/>
  <c r="M313" i="1" s="1"/>
  <c r="T313" i="1" s="1"/>
  <c r="I313" i="1"/>
  <c r="J313" i="1" s="1"/>
  <c r="Z312" i="1"/>
  <c r="T312" i="1" s="1"/>
  <c r="L312" i="1"/>
  <c r="M312" i="1" s="1"/>
  <c r="I312" i="1"/>
  <c r="J312" i="1" s="1"/>
  <c r="Z311" i="1"/>
  <c r="T311" i="1" s="1"/>
  <c r="L311" i="1"/>
  <c r="M311" i="1" s="1"/>
  <c r="I311" i="1"/>
  <c r="J311" i="1" s="1"/>
  <c r="Z310" i="1"/>
  <c r="T310" i="1" s="1"/>
  <c r="L310" i="1"/>
  <c r="M310" i="1" s="1"/>
  <c r="I310" i="1"/>
  <c r="J310" i="1" s="1"/>
  <c r="Z309" i="1"/>
  <c r="T309" i="1" s="1"/>
  <c r="L309" i="1"/>
  <c r="M309" i="1" s="1"/>
  <c r="I309" i="1"/>
  <c r="J309" i="1" s="1"/>
  <c r="Z308" i="1"/>
  <c r="T308" i="1" s="1"/>
  <c r="L308" i="1"/>
  <c r="M308" i="1" s="1"/>
  <c r="I308" i="1"/>
  <c r="J308" i="1" s="1"/>
  <c r="Z307" i="1"/>
  <c r="T307" i="1" s="1"/>
  <c r="L307" i="1"/>
  <c r="M307" i="1" s="1"/>
  <c r="I307" i="1"/>
  <c r="J307" i="1" s="1"/>
  <c r="Z306" i="1"/>
  <c r="T306" i="1" s="1"/>
  <c r="L306" i="1"/>
  <c r="M306" i="1" s="1"/>
  <c r="I306" i="1"/>
  <c r="J306" i="1" s="1"/>
  <c r="I305" i="1"/>
  <c r="J305" i="1" s="1"/>
  <c r="Z304" i="1"/>
  <c r="T304" i="1" s="1"/>
  <c r="L304" i="1"/>
  <c r="M304" i="1" s="1"/>
  <c r="I304" i="1"/>
  <c r="J304" i="1" s="1"/>
  <c r="Z302" i="1"/>
  <c r="T302" i="1" s="1"/>
  <c r="L302" i="1"/>
  <c r="M302" i="1" s="1"/>
  <c r="I302" i="1"/>
  <c r="J302" i="1" s="1"/>
  <c r="I301" i="1"/>
  <c r="J301" i="1" s="1"/>
  <c r="Z300" i="1"/>
  <c r="T300" i="1" s="1"/>
  <c r="L300" i="1"/>
  <c r="M300" i="1" s="1"/>
  <c r="I300" i="1"/>
  <c r="J300" i="1" s="1"/>
  <c r="I299" i="1"/>
  <c r="J299" i="1" s="1"/>
  <c r="Z298" i="1"/>
  <c r="T298" i="1" s="1"/>
  <c r="L298" i="1"/>
  <c r="M298" i="1" s="1"/>
  <c r="I298" i="1"/>
  <c r="J298" i="1" s="1"/>
  <c r="I297" i="1"/>
  <c r="J297" i="1" s="1"/>
  <c r="Z296" i="1"/>
  <c r="T296" i="1" s="1"/>
  <c r="L296" i="1"/>
  <c r="M296" i="1" s="1"/>
  <c r="I296" i="1"/>
  <c r="J296" i="1" s="1"/>
  <c r="Z295" i="1"/>
  <c r="T295" i="1" s="1"/>
  <c r="L295" i="1"/>
  <c r="M295" i="1" s="1"/>
  <c r="I295" i="1"/>
  <c r="J295" i="1" s="1"/>
  <c r="T288" i="1"/>
  <c r="L288" i="1"/>
  <c r="M288" i="1" s="1"/>
  <c r="I288" i="1"/>
  <c r="J288" i="1" s="1"/>
  <c r="L282" i="1"/>
  <c r="M282" i="1" s="1"/>
  <c r="I282" i="1"/>
  <c r="J282" i="1" s="1"/>
  <c r="L281" i="1"/>
  <c r="M281" i="1" s="1"/>
  <c r="I281" i="1"/>
  <c r="J281" i="1" s="1"/>
  <c r="L280" i="1"/>
  <c r="M280" i="1" s="1"/>
  <c r="I280" i="1"/>
  <c r="J280" i="1" s="1"/>
  <c r="L279" i="1"/>
  <c r="M279" i="1" s="1"/>
  <c r="I279" i="1"/>
  <c r="J279" i="1" s="1"/>
  <c r="T273" i="1"/>
  <c r="L273" i="1"/>
  <c r="M273" i="1" s="1"/>
  <c r="I273" i="1"/>
  <c r="J273" i="1" s="1"/>
  <c r="T272" i="1"/>
  <c r="L272" i="1"/>
  <c r="M272" i="1" s="1"/>
  <c r="I272" i="1"/>
  <c r="J272" i="1" s="1"/>
  <c r="T271" i="1"/>
  <c r="L271" i="1"/>
  <c r="M271" i="1" s="1"/>
  <c r="I271" i="1"/>
  <c r="J271" i="1" s="1"/>
  <c r="T270" i="1"/>
  <c r="L270" i="1"/>
  <c r="M270" i="1" s="1"/>
  <c r="I270" i="1"/>
  <c r="J270" i="1" s="1"/>
  <c r="R264" i="1"/>
  <c r="S264" i="1" s="1"/>
  <c r="T264" i="1" s="1"/>
  <c r="I264" i="1"/>
  <c r="J264" i="1" s="1"/>
  <c r="L263" i="1"/>
  <c r="M263" i="1" s="1"/>
  <c r="T263" i="1" s="1"/>
  <c r="I263" i="1"/>
  <c r="J263" i="1" s="1"/>
  <c r="L247" i="1"/>
  <c r="M247" i="1" s="1"/>
  <c r="I247" i="1"/>
  <c r="J247" i="1" s="1"/>
  <c r="AN246" i="1"/>
  <c r="AO246" i="1" s="1"/>
  <c r="AJ246" i="1"/>
  <c r="AD246" i="1"/>
  <c r="AE246" i="1" s="1"/>
  <c r="L242" i="1"/>
  <c r="M242" i="1" s="1"/>
  <c r="T242" i="1" s="1"/>
  <c r="I242" i="1"/>
  <c r="J242" i="1" s="1"/>
  <c r="L241" i="1"/>
  <c r="M241" i="1" s="1"/>
  <c r="T241" i="1" s="1"/>
  <c r="I241" i="1"/>
  <c r="J241" i="1" s="1"/>
  <c r="L240" i="1"/>
  <c r="M240" i="1" s="1"/>
  <c r="T240" i="1" s="1"/>
  <c r="I240" i="1"/>
  <c r="J240" i="1" s="1"/>
  <c r="L239" i="1"/>
  <c r="M239" i="1" s="1"/>
  <c r="T239" i="1" s="1"/>
  <c r="I239" i="1"/>
  <c r="J239" i="1" s="1"/>
  <c r="AC233" i="1"/>
  <c r="AD233" i="1" s="1"/>
  <c r="AE233" i="1" s="1"/>
  <c r="Z233" i="1"/>
  <c r="L233" i="1"/>
  <c r="M233" i="1" s="1"/>
  <c r="I233" i="1"/>
  <c r="J233" i="1" s="1"/>
  <c r="AE232" i="1"/>
  <c r="O232" i="1" s="1"/>
  <c r="T232" i="1" s="1"/>
  <c r="L232" i="1"/>
  <c r="M232" i="1" s="1"/>
  <c r="I232" i="1"/>
  <c r="J232" i="1" s="1"/>
  <c r="L226" i="1"/>
  <c r="M226" i="1" s="1"/>
  <c r="T226" i="1" s="1"/>
  <c r="I226" i="1"/>
  <c r="J226" i="1" s="1"/>
  <c r="L225" i="1"/>
  <c r="M225" i="1" s="1"/>
  <c r="T225" i="1" s="1"/>
  <c r="I225" i="1"/>
  <c r="J225" i="1" s="1"/>
  <c r="L218" i="1"/>
  <c r="M218" i="1" s="1"/>
  <c r="T218" i="1" s="1"/>
  <c r="I218" i="1"/>
  <c r="J218" i="1" s="1"/>
  <c r="BE211" i="1"/>
  <c r="BF211" i="1" s="1"/>
  <c r="AZ211" i="1"/>
  <c r="BA211" i="1" s="1"/>
  <c r="Z211" i="1"/>
  <c r="L211" i="1"/>
  <c r="M211" i="1" s="1"/>
  <c r="I211" i="1"/>
  <c r="J211" i="1" s="1"/>
  <c r="BE210" i="1"/>
  <c r="BF210" i="1" s="1"/>
  <c r="BA210" i="1"/>
  <c r="Z210" i="1"/>
  <c r="L210" i="1"/>
  <c r="M210" i="1" s="1"/>
  <c r="I210" i="1"/>
  <c r="J210" i="1" s="1"/>
  <c r="BE209" i="1"/>
  <c r="BF209" i="1" s="1"/>
  <c r="BA209" i="1"/>
  <c r="Z209" i="1"/>
  <c r="L209" i="1"/>
  <c r="M209" i="1" s="1"/>
  <c r="I209" i="1"/>
  <c r="J209" i="1" s="1"/>
  <c r="BE208" i="1"/>
  <c r="BF208" i="1" s="1"/>
  <c r="AZ208" i="1"/>
  <c r="BA208" i="1" s="1"/>
  <c r="Z208" i="1"/>
  <c r="L208" i="1"/>
  <c r="M208" i="1" s="1"/>
  <c r="I208" i="1"/>
  <c r="J208" i="1" s="1"/>
  <c r="BE207" i="1"/>
  <c r="BF207" i="1" s="1"/>
  <c r="AZ207" i="1"/>
  <c r="BA207" i="1" s="1"/>
  <c r="AJ207" i="1"/>
  <c r="AK207" i="1" s="1"/>
  <c r="Y207" i="1"/>
  <c r="Z207" i="1" s="1"/>
  <c r="L207" i="1"/>
  <c r="M207" i="1" s="1"/>
  <c r="I207" i="1"/>
  <c r="J207" i="1" s="1"/>
  <c r="BE206" i="1"/>
  <c r="BF206" i="1" s="1"/>
  <c r="AZ206" i="1"/>
  <c r="BA206" i="1" s="1"/>
  <c r="AJ206" i="1"/>
  <c r="AK206" i="1" s="1"/>
  <c r="Y206" i="1"/>
  <c r="Z206" i="1" s="1"/>
  <c r="L206" i="1"/>
  <c r="M206" i="1" s="1"/>
  <c r="I206" i="1"/>
  <c r="J206" i="1" s="1"/>
  <c r="BE205" i="1"/>
  <c r="BF205" i="1" s="1"/>
  <c r="AZ205" i="1"/>
  <c r="BA205" i="1" s="1"/>
  <c r="Z205" i="1"/>
  <c r="L205" i="1"/>
  <c r="M205" i="1" s="1"/>
  <c r="I205" i="1"/>
  <c r="J205" i="1" s="1"/>
  <c r="BE204" i="1"/>
  <c r="BF204" i="1" s="1"/>
  <c r="BA204" i="1"/>
  <c r="Z204" i="1"/>
  <c r="L204" i="1"/>
  <c r="M204" i="1" s="1"/>
  <c r="I204" i="1"/>
  <c r="J204" i="1" s="1"/>
  <c r="AV197" i="1"/>
  <c r="Z197" i="1"/>
  <c r="L197" i="1"/>
  <c r="M197" i="1" s="1"/>
  <c r="I197" i="1"/>
  <c r="J197" i="1" s="1"/>
  <c r="AV196" i="1"/>
  <c r="Z196" i="1"/>
  <c r="L196" i="1"/>
  <c r="M196" i="1" s="1"/>
  <c r="I196" i="1"/>
  <c r="J196" i="1" s="1"/>
  <c r="AV195" i="1"/>
  <c r="Z195" i="1"/>
  <c r="L195" i="1"/>
  <c r="M195" i="1" s="1"/>
  <c r="I195" i="1"/>
  <c r="J195" i="1" s="1"/>
  <c r="Z189" i="1"/>
  <c r="L189" i="1"/>
  <c r="M189" i="1" s="1"/>
  <c r="I189" i="1"/>
  <c r="J189" i="1" s="1"/>
  <c r="L182" i="1"/>
  <c r="M182" i="1" s="1"/>
  <c r="T182" i="1" s="1"/>
  <c r="I182" i="1"/>
  <c r="J182" i="1" s="1"/>
  <c r="L176" i="1"/>
  <c r="M176" i="1" s="1"/>
  <c r="T176" i="1" s="1"/>
  <c r="I176" i="1"/>
  <c r="J176" i="1" s="1"/>
  <c r="L175" i="1"/>
  <c r="M175" i="1" s="1"/>
  <c r="T175" i="1" s="1"/>
  <c r="I175" i="1"/>
  <c r="J175" i="1" s="1"/>
  <c r="L169" i="1"/>
  <c r="M169" i="1" s="1"/>
  <c r="T169" i="1" s="1"/>
  <c r="I169" i="1"/>
  <c r="J169" i="1" s="1"/>
  <c r="L168" i="1"/>
  <c r="M168" i="1" s="1"/>
  <c r="T168" i="1" s="1"/>
  <c r="I168" i="1"/>
  <c r="J168" i="1" s="1"/>
  <c r="Z162" i="1"/>
  <c r="L162" i="1"/>
  <c r="M162" i="1" s="1"/>
  <c r="I162" i="1"/>
  <c r="J162" i="1" s="1"/>
  <c r="Z161" i="1"/>
  <c r="L161" i="1"/>
  <c r="M161" i="1" s="1"/>
  <c r="I161" i="1"/>
  <c r="J161" i="1" s="1"/>
  <c r="Z160" i="1"/>
  <c r="L160" i="1"/>
  <c r="M160" i="1" s="1"/>
  <c r="I160" i="1"/>
  <c r="J160" i="1" s="1"/>
  <c r="Z159" i="1"/>
  <c r="L159" i="1"/>
  <c r="M159" i="1" s="1"/>
  <c r="I159" i="1"/>
  <c r="J159" i="1" s="1"/>
  <c r="Y158" i="1"/>
  <c r="Z158" i="1" s="1"/>
  <c r="L158" i="1"/>
  <c r="M158" i="1" s="1"/>
  <c r="I158" i="1"/>
  <c r="J158" i="1" s="1"/>
  <c r="Y157" i="1"/>
  <c r="Z157" i="1" s="1"/>
  <c r="L157" i="1"/>
  <c r="M157" i="1" s="1"/>
  <c r="I157" i="1"/>
  <c r="J157" i="1" s="1"/>
  <c r="Y156" i="1"/>
  <c r="Z156" i="1" s="1"/>
  <c r="L156" i="1"/>
  <c r="M156" i="1" s="1"/>
  <c r="I156" i="1"/>
  <c r="J156" i="1" s="1"/>
  <c r="Y155" i="1"/>
  <c r="Z155" i="1" s="1"/>
  <c r="L155" i="1"/>
  <c r="M155" i="1" s="1"/>
  <c r="I155" i="1"/>
  <c r="J155" i="1" s="1"/>
  <c r="Z154" i="1"/>
  <c r="L154" i="1"/>
  <c r="M154" i="1" s="1"/>
  <c r="I154" i="1"/>
  <c r="J154" i="1" s="1"/>
  <c r="Z153" i="1"/>
  <c r="L153" i="1"/>
  <c r="M153" i="1" s="1"/>
  <c r="I153" i="1"/>
  <c r="J153" i="1" s="1"/>
  <c r="Z152" i="1"/>
  <c r="L152" i="1"/>
  <c r="M152" i="1" s="1"/>
  <c r="I152" i="1"/>
  <c r="J152" i="1" s="1"/>
  <c r="Z151" i="1"/>
  <c r="L151" i="1"/>
  <c r="M151" i="1" s="1"/>
  <c r="I151" i="1"/>
  <c r="J151" i="1" s="1"/>
  <c r="Z150" i="1"/>
  <c r="L150" i="1"/>
  <c r="M150" i="1" s="1"/>
  <c r="I150" i="1"/>
  <c r="J150" i="1" s="1"/>
  <c r="Z149" i="1"/>
  <c r="L149" i="1"/>
  <c r="M149" i="1" s="1"/>
  <c r="I149" i="1"/>
  <c r="J149" i="1" s="1"/>
  <c r="Z144" i="1"/>
  <c r="T144" i="1" s="1"/>
  <c r="L144" i="1"/>
  <c r="M144" i="1" s="1"/>
  <c r="I144" i="1"/>
  <c r="J144" i="1" s="1"/>
  <c r="Z143" i="1"/>
  <c r="T143" i="1" s="1"/>
  <c r="L143" i="1"/>
  <c r="M143" i="1" s="1"/>
  <c r="I143" i="1"/>
  <c r="J143" i="1" s="1"/>
  <c r="Z142" i="1"/>
  <c r="T142" i="1" s="1"/>
  <c r="L142" i="1"/>
  <c r="M142" i="1" s="1"/>
  <c r="I142" i="1"/>
  <c r="J142" i="1" s="1"/>
  <c r="Z141" i="1"/>
  <c r="T141" i="1" s="1"/>
  <c r="L141" i="1"/>
  <c r="M141" i="1" s="1"/>
  <c r="I141" i="1"/>
  <c r="J141" i="1" s="1"/>
  <c r="Z140" i="1"/>
  <c r="T140" i="1" s="1"/>
  <c r="L140" i="1"/>
  <c r="M140" i="1" s="1"/>
  <c r="I140" i="1"/>
  <c r="J140" i="1" s="1"/>
  <c r="Z139" i="1"/>
  <c r="T139" i="1" s="1"/>
  <c r="L139" i="1"/>
  <c r="M139" i="1" s="1"/>
  <c r="I139" i="1"/>
  <c r="J139" i="1" s="1"/>
  <c r="Z138" i="1"/>
  <c r="T138" i="1" s="1"/>
  <c r="L138" i="1"/>
  <c r="M138" i="1" s="1"/>
  <c r="I138" i="1"/>
  <c r="J138" i="1" s="1"/>
  <c r="Z137" i="1"/>
  <c r="T137" i="1" s="1"/>
  <c r="L137" i="1"/>
  <c r="M137" i="1" s="1"/>
  <c r="I137" i="1"/>
  <c r="J137" i="1" s="1"/>
  <c r="Z136" i="1"/>
  <c r="T136" i="1" s="1"/>
  <c r="L136" i="1"/>
  <c r="M136" i="1" s="1"/>
  <c r="I136" i="1"/>
  <c r="J136" i="1" s="1"/>
  <c r="Z135" i="1"/>
  <c r="T135" i="1" s="1"/>
  <c r="L135" i="1"/>
  <c r="M135" i="1" s="1"/>
  <c r="I135" i="1"/>
  <c r="J135" i="1" s="1"/>
  <c r="Z134" i="1"/>
  <c r="T134" i="1" s="1"/>
  <c r="L134" i="1"/>
  <c r="M134" i="1" s="1"/>
  <c r="I134" i="1"/>
  <c r="J134" i="1" s="1"/>
  <c r="Z133" i="1"/>
  <c r="T133" i="1" s="1"/>
  <c r="L133" i="1"/>
  <c r="M133" i="1" s="1"/>
  <c r="I133" i="1"/>
  <c r="J133" i="1" s="1"/>
  <c r="Z132" i="1"/>
  <c r="T132" i="1" s="1"/>
  <c r="L132" i="1"/>
  <c r="M132" i="1" s="1"/>
  <c r="I132" i="1"/>
  <c r="J132" i="1" s="1"/>
  <c r="Z131" i="1"/>
  <c r="Z130" i="1"/>
  <c r="T130" i="1" s="1"/>
  <c r="L130" i="1"/>
  <c r="M130" i="1" s="1"/>
  <c r="I130" i="1"/>
  <c r="J130" i="1" s="1"/>
  <c r="Z129" i="1"/>
  <c r="T129" i="1" s="1"/>
  <c r="L129" i="1"/>
  <c r="M129" i="1" s="1"/>
  <c r="I129" i="1"/>
  <c r="J129" i="1" s="1"/>
  <c r="Z128" i="1"/>
  <c r="T128" i="1" s="1"/>
  <c r="L128" i="1"/>
  <c r="M128" i="1" s="1"/>
  <c r="I128" i="1"/>
  <c r="J128" i="1" s="1"/>
  <c r="L121" i="1"/>
  <c r="M121" i="1" s="1"/>
  <c r="T121" i="1" s="1"/>
  <c r="I121" i="1"/>
  <c r="J121" i="1" s="1"/>
  <c r="AE115" i="1"/>
  <c r="T115" i="1" s="1"/>
  <c r="O115" i="1"/>
  <c r="L115" i="1"/>
  <c r="M115" i="1" s="1"/>
  <c r="I115" i="1"/>
  <c r="J115" i="1" s="1"/>
  <c r="AE114" i="1"/>
  <c r="T114" i="1" s="1"/>
  <c r="O114" i="1"/>
  <c r="L114" i="1"/>
  <c r="M114" i="1" s="1"/>
  <c r="I114" i="1"/>
  <c r="J114" i="1" s="1"/>
  <c r="AE113" i="1"/>
  <c r="T113" i="1" s="1"/>
  <c r="Z113" i="1"/>
  <c r="O113" i="1" s="1"/>
  <c r="L113" i="1"/>
  <c r="M113" i="1" s="1"/>
  <c r="I113" i="1"/>
  <c r="J113" i="1" s="1"/>
  <c r="AE112" i="1"/>
  <c r="T112" i="1" s="1"/>
  <c r="Z112" i="1"/>
  <c r="O112" i="1" s="1"/>
  <c r="L112" i="1"/>
  <c r="M112" i="1" s="1"/>
  <c r="I112" i="1"/>
  <c r="J112" i="1" s="1"/>
  <c r="AE111" i="1"/>
  <c r="T111" i="1" s="1"/>
  <c r="O111" i="1"/>
  <c r="L111" i="1"/>
  <c r="M111" i="1" s="1"/>
  <c r="I111" i="1"/>
  <c r="J111" i="1" s="1"/>
  <c r="AE110" i="1"/>
  <c r="T110" i="1" s="1"/>
  <c r="O110" i="1"/>
  <c r="L110" i="1"/>
  <c r="M110" i="1" s="1"/>
  <c r="I110" i="1"/>
  <c r="J110" i="1" s="1"/>
  <c r="AE109" i="1"/>
  <c r="T109" i="1" s="1"/>
  <c r="O109" i="1"/>
  <c r="L109" i="1"/>
  <c r="M109" i="1" s="1"/>
  <c r="I109" i="1"/>
  <c r="J109" i="1" s="1"/>
  <c r="AE108" i="1"/>
  <c r="T108" i="1" s="1"/>
  <c r="O108" i="1"/>
  <c r="L108" i="1"/>
  <c r="M108" i="1" s="1"/>
  <c r="I108" i="1"/>
  <c r="J108" i="1" s="1"/>
  <c r="AE107" i="1"/>
  <c r="T107" i="1" s="1"/>
  <c r="O107" i="1"/>
  <c r="L107" i="1"/>
  <c r="M107" i="1" s="1"/>
  <c r="I107" i="1"/>
  <c r="J107" i="1" s="1"/>
  <c r="AE106" i="1"/>
  <c r="T106" i="1" s="1"/>
  <c r="O106" i="1"/>
  <c r="L106" i="1"/>
  <c r="M106" i="1" s="1"/>
  <c r="I106" i="1"/>
  <c r="J106" i="1" s="1"/>
  <c r="AE105" i="1"/>
  <c r="T105" i="1" s="1"/>
  <c r="Z105" i="1"/>
  <c r="O105" i="1" s="1"/>
  <c r="L105" i="1"/>
  <c r="M105" i="1" s="1"/>
  <c r="I105" i="1"/>
  <c r="J105" i="1" s="1"/>
  <c r="AE104" i="1"/>
  <c r="T104" i="1" s="1"/>
  <c r="O104" i="1"/>
  <c r="L104" i="1"/>
  <c r="M104" i="1" s="1"/>
  <c r="I104" i="1"/>
  <c r="J104" i="1" s="1"/>
  <c r="AE103" i="1"/>
  <c r="T103" i="1" s="1"/>
  <c r="O103" i="1"/>
  <c r="L103" i="1"/>
  <c r="M103" i="1" s="1"/>
  <c r="I103" i="1"/>
  <c r="J103" i="1" s="1"/>
  <c r="AE102" i="1"/>
  <c r="T102" i="1" s="1"/>
  <c r="Z102" i="1"/>
  <c r="O102" i="1" s="1"/>
  <c r="L102" i="1"/>
  <c r="M102" i="1" s="1"/>
  <c r="I102" i="1"/>
  <c r="J102" i="1" s="1"/>
  <c r="AE101" i="1"/>
  <c r="T101" i="1" s="1"/>
  <c r="Z101" i="1"/>
  <c r="O101" i="1" s="1"/>
  <c r="L101" i="1"/>
  <c r="M101" i="1" s="1"/>
  <c r="I101" i="1"/>
  <c r="J101" i="1" s="1"/>
  <c r="AE100" i="1"/>
  <c r="T100" i="1" s="1"/>
  <c r="O100" i="1"/>
  <c r="L100" i="1"/>
  <c r="M100" i="1" s="1"/>
  <c r="I100" i="1"/>
  <c r="J100" i="1" s="1"/>
  <c r="AE99" i="1"/>
  <c r="T99" i="1" s="1"/>
  <c r="Z99" i="1"/>
  <c r="O99" i="1" s="1"/>
  <c r="L99" i="1"/>
  <c r="M99" i="1" s="1"/>
  <c r="I99" i="1"/>
  <c r="J99" i="1" s="1"/>
  <c r="AE98" i="1"/>
  <c r="T98" i="1" s="1"/>
  <c r="Z98" i="1"/>
  <c r="O98" i="1" s="1"/>
  <c r="L98" i="1"/>
  <c r="M98" i="1" s="1"/>
  <c r="I98" i="1"/>
  <c r="J98" i="1" s="1"/>
  <c r="AE97" i="1"/>
  <c r="T97" i="1" s="1"/>
  <c r="O97" i="1"/>
  <c r="L97" i="1"/>
  <c r="M97" i="1" s="1"/>
  <c r="I97" i="1"/>
  <c r="J97" i="1" s="1"/>
  <c r="AE96" i="1"/>
  <c r="T96" i="1" s="1"/>
  <c r="O96" i="1"/>
  <c r="L96" i="1"/>
  <c r="M96" i="1" s="1"/>
  <c r="I96" i="1"/>
  <c r="J96" i="1" s="1"/>
  <c r="AE95" i="1"/>
  <c r="T95" i="1" s="1"/>
  <c r="Z95" i="1"/>
  <c r="O95" i="1" s="1"/>
  <c r="L95" i="1"/>
  <c r="M95" i="1" s="1"/>
  <c r="I95" i="1"/>
  <c r="J95" i="1" s="1"/>
  <c r="AE94" i="1"/>
  <c r="T94" i="1" s="1"/>
  <c r="Z94" i="1"/>
  <c r="O94" i="1" s="1"/>
  <c r="L94" i="1"/>
  <c r="M94" i="1" s="1"/>
  <c r="I94" i="1"/>
  <c r="J94" i="1" s="1"/>
  <c r="AE93" i="1"/>
  <c r="T93" i="1" s="1"/>
  <c r="O93" i="1"/>
  <c r="L93" i="1"/>
  <c r="M93" i="1" s="1"/>
  <c r="I93" i="1"/>
  <c r="J93" i="1" s="1"/>
  <c r="AE92" i="1"/>
  <c r="T92" i="1" s="1"/>
  <c r="Z92" i="1"/>
  <c r="L92" i="1"/>
  <c r="M92" i="1" s="1"/>
  <c r="I92" i="1"/>
  <c r="J92" i="1" s="1"/>
  <c r="AE91" i="1"/>
  <c r="T91" i="1" s="1"/>
  <c r="O91" i="1"/>
  <c r="L91" i="1"/>
  <c r="M91" i="1" s="1"/>
  <c r="I91" i="1"/>
  <c r="J91" i="1" s="1"/>
  <c r="AE90" i="1"/>
  <c r="T90" i="1" s="1"/>
  <c r="O90" i="1"/>
  <c r="L90" i="1"/>
  <c r="M90" i="1" s="1"/>
  <c r="I90" i="1"/>
  <c r="J90" i="1" s="1"/>
  <c r="L84" i="1"/>
  <c r="M84" i="1" s="1"/>
  <c r="I84" i="1"/>
  <c r="J84" i="1" s="1"/>
  <c r="L83" i="1"/>
  <c r="M83" i="1" s="1"/>
  <c r="I83" i="1"/>
  <c r="J83" i="1" s="1"/>
  <c r="L77" i="1"/>
  <c r="M77" i="1" s="1"/>
  <c r="I77" i="1"/>
  <c r="J77" i="1" s="1"/>
  <c r="L76" i="1"/>
  <c r="M76" i="1" s="1"/>
  <c r="I76" i="1"/>
  <c r="J76" i="1" s="1"/>
  <c r="L70" i="1"/>
  <c r="M70" i="1" s="1"/>
  <c r="I70" i="1"/>
  <c r="J70" i="1" s="1"/>
  <c r="L69" i="1"/>
  <c r="M69" i="1" s="1"/>
  <c r="I69" i="1"/>
  <c r="J69" i="1" s="1"/>
  <c r="Y62" i="1"/>
  <c r="Z62" i="1" s="1"/>
  <c r="T62" i="1" s="1"/>
  <c r="L62" i="1"/>
  <c r="M62" i="1" s="1"/>
  <c r="I62" i="1"/>
  <c r="J62" i="1" s="1"/>
  <c r="Z55" i="1"/>
  <c r="T55" i="1" s="1"/>
  <c r="L55" i="1"/>
  <c r="M55" i="1" s="1"/>
  <c r="I55" i="1"/>
  <c r="J55" i="1" s="1"/>
  <c r="Z54" i="1"/>
  <c r="T54" i="1" s="1"/>
  <c r="L54" i="1"/>
  <c r="M54" i="1" s="1"/>
  <c r="I54" i="1"/>
  <c r="J54" i="1" s="1"/>
  <c r="Z53" i="1"/>
  <c r="T53" i="1" s="1"/>
  <c r="L53" i="1"/>
  <c r="M53" i="1" s="1"/>
  <c r="I53" i="1"/>
  <c r="J53" i="1" s="1"/>
  <c r="Z52" i="1"/>
  <c r="T52" i="1" s="1"/>
  <c r="L52" i="1"/>
  <c r="M52" i="1" s="1"/>
  <c r="I52" i="1"/>
  <c r="J52" i="1" s="1"/>
  <c r="Y51" i="1"/>
  <c r="Z51" i="1" s="1"/>
  <c r="T51" i="1" s="1"/>
  <c r="L51" i="1"/>
  <c r="M51" i="1" s="1"/>
  <c r="I51" i="1"/>
  <c r="J51" i="1" s="1"/>
  <c r="Y50" i="1"/>
  <c r="Z50" i="1" s="1"/>
  <c r="T50" i="1" s="1"/>
  <c r="L50" i="1"/>
  <c r="M50" i="1" s="1"/>
  <c r="I50" i="1"/>
  <c r="J50" i="1" s="1"/>
  <c r="R43" i="1"/>
  <c r="S43" i="1" s="1"/>
  <c r="L43" i="1"/>
  <c r="M43" i="1" s="1"/>
  <c r="I43" i="1"/>
  <c r="J43" i="1" s="1"/>
  <c r="T37" i="1"/>
  <c r="L37" i="1"/>
  <c r="M37" i="1" s="1"/>
  <c r="I37" i="1"/>
  <c r="J37" i="1" s="1"/>
  <c r="R31" i="1"/>
  <c r="S31" i="1" s="1"/>
  <c r="L31" i="1"/>
  <c r="M31" i="1" s="1"/>
  <c r="I31" i="1"/>
  <c r="J31" i="1" s="1"/>
  <c r="R30" i="1"/>
  <c r="S30" i="1" s="1"/>
  <c r="L30" i="1"/>
  <c r="M30" i="1" s="1"/>
  <c r="I30" i="1"/>
  <c r="J30" i="1" s="1"/>
  <c r="L29" i="1"/>
  <c r="M29" i="1" s="1"/>
  <c r="I29" i="1"/>
  <c r="J29" i="1" s="1"/>
  <c r="Y28" i="1"/>
  <c r="O28" i="1" s="1"/>
  <c r="L28" i="1"/>
  <c r="M28" i="1" s="1"/>
  <c r="I28" i="1"/>
  <c r="J28" i="1" s="1"/>
  <c r="L27" i="1"/>
  <c r="M27" i="1" s="1"/>
  <c r="I27" i="1"/>
  <c r="J27" i="1" s="1"/>
  <c r="L21" i="1"/>
  <c r="M21" i="1" s="1"/>
  <c r="T21" i="1" s="1"/>
  <c r="I21" i="1"/>
  <c r="J21" i="1" s="1"/>
  <c r="L20" i="1"/>
  <c r="M20" i="1" s="1"/>
  <c r="T20" i="1" s="1"/>
  <c r="I20" i="1"/>
  <c r="J20" i="1" s="1"/>
  <c r="L19" i="1"/>
  <c r="M19" i="1" s="1"/>
  <c r="T19" i="1" s="1"/>
  <c r="I19" i="1"/>
  <c r="J19" i="1" s="1"/>
  <c r="L18" i="1"/>
  <c r="M18" i="1" s="1"/>
  <c r="T18" i="1" s="1"/>
  <c r="I18" i="1"/>
  <c r="J18" i="1" s="1"/>
  <c r="L17" i="1"/>
  <c r="M17" i="1" s="1"/>
  <c r="T17" i="1" s="1"/>
  <c r="I17" i="1"/>
  <c r="J17" i="1" s="1"/>
  <c r="R12" i="1"/>
  <c r="S12" i="1" s="1"/>
  <c r="T12" i="1" s="1"/>
  <c r="L12" i="1"/>
  <c r="M12" i="1" s="1"/>
  <c r="I12" i="1"/>
  <c r="J12" i="1" s="1"/>
  <c r="L11" i="1"/>
  <c r="M11" i="1" s="1"/>
  <c r="T11" i="1" s="1"/>
  <c r="I11" i="1"/>
  <c r="J11" i="1" s="1"/>
  <c r="L10" i="1"/>
  <c r="M10" i="1" s="1"/>
  <c r="T10" i="1" s="1"/>
  <c r="I10" i="1"/>
  <c r="J10" i="1" s="1"/>
  <c r="L9" i="1"/>
  <c r="M9" i="1" s="1"/>
  <c r="T9" i="1" s="1"/>
  <c r="I9" i="1"/>
  <c r="J9" i="1" s="1"/>
  <c r="L8" i="1"/>
  <c r="M8" i="1" s="1"/>
  <c r="T8" i="1" s="1"/>
  <c r="I8" i="1"/>
  <c r="J8" i="1" s="1"/>
  <c r="L7" i="1"/>
  <c r="M7" i="1" s="1"/>
  <c r="T7" i="1" s="1"/>
  <c r="I7" i="1"/>
  <c r="J7" i="1" s="1"/>
  <c r="L6" i="1"/>
  <c r="M6" i="1" s="1"/>
  <c r="T6" i="1" s="1"/>
  <c r="I6" i="1"/>
  <c r="J6" i="1" s="1"/>
  <c r="O396" i="1" l="1"/>
  <c r="O209" i="1"/>
  <c r="O210" i="1"/>
  <c r="O197" i="1"/>
  <c r="O211" i="1"/>
  <c r="O204" i="1"/>
  <c r="O196" i="1"/>
  <c r="O206" i="1"/>
  <c r="O207" i="1"/>
  <c r="O195" i="1"/>
  <c r="O247" i="1"/>
  <c r="T247" i="1" s="1"/>
  <c r="O233" i="1"/>
  <c r="T233" i="1" s="1"/>
  <c r="O92" i="1"/>
</calcChain>
</file>

<file path=xl/comments1.xml><?xml version="1.0" encoding="utf-8"?>
<comments xmlns="http://schemas.openxmlformats.org/spreadsheetml/2006/main">
  <authors>
    <author>Yohana Homez</author>
  </authors>
  <commentList>
    <comment ref="H12" authorId="0">
      <text>
        <r>
          <rPr>
            <b/>
            <sz val="9"/>
            <color indexed="81"/>
            <rFont val="Tahoma"/>
            <family val="2"/>
          </rPr>
          <t>Yohana Homez:</t>
        </r>
        <r>
          <rPr>
            <sz val="9"/>
            <color indexed="81"/>
            <rFont val="Tahoma"/>
            <family val="2"/>
          </rPr>
          <t xml:space="preserve">
SE LE APLICA COTIZACION PROCESO PASADO CON FLUCTUACION DEL DOLAR</t>
        </r>
      </text>
    </comment>
    <comment ref="H43" authorId="0">
      <text>
        <r>
          <rPr>
            <b/>
            <sz val="9"/>
            <color indexed="81"/>
            <rFont val="Tahoma"/>
            <family val="2"/>
          </rPr>
          <t>Yohana Homez:</t>
        </r>
        <r>
          <rPr>
            <sz val="9"/>
            <color indexed="81"/>
            <rFont val="Tahoma"/>
            <family val="2"/>
          </rPr>
          <t xml:space="preserve">
SE REQUIERE COMPARAR CON COTIZACION</t>
        </r>
      </text>
    </comment>
    <comment ref="Q50" authorId="0">
      <text>
        <r>
          <rPr>
            <b/>
            <sz val="9"/>
            <color indexed="81"/>
            <rFont val="Tahoma"/>
            <family val="2"/>
          </rPr>
          <t>Yohana Homez:</t>
        </r>
        <r>
          <rPr>
            <sz val="9"/>
            <color indexed="81"/>
            <rFont val="Tahoma"/>
            <family val="2"/>
          </rPr>
          <t xml:space="preserve">
 VALOR NO CONCUERDA
PROVEEDOR MILENUM MEDICAL  OCTUBRE DE  2015</t>
        </r>
      </text>
    </comment>
    <comment ref="Q51" authorId="0">
      <text>
        <r>
          <rPr>
            <b/>
            <sz val="9"/>
            <color indexed="81"/>
            <rFont val="Tahoma"/>
            <family val="2"/>
          </rPr>
          <t>Yohana Homez:</t>
        </r>
        <r>
          <rPr>
            <sz val="9"/>
            <color indexed="81"/>
            <rFont val="Tahoma"/>
            <family val="2"/>
          </rPr>
          <t xml:space="preserve">
 VALOR NO CONCUERDA
PROVEEDOR MILENUM MEDICAL  OCTUBRE DE  2015</t>
        </r>
      </text>
    </comment>
    <comment ref="Q76" authorId="0">
      <text>
        <r>
          <rPr>
            <b/>
            <sz val="9"/>
            <color indexed="81"/>
            <rFont val="Tahoma"/>
            <family val="2"/>
          </rPr>
          <t>Yohana Homez:</t>
        </r>
        <r>
          <rPr>
            <sz val="9"/>
            <color indexed="81"/>
            <rFont val="Tahoma"/>
            <family val="2"/>
          </rPr>
          <t xml:space="preserve">
</t>
        </r>
        <r>
          <rPr>
            <b/>
            <sz val="9"/>
            <color indexed="81"/>
            <rFont val="Tahoma"/>
            <family val="2"/>
          </rPr>
          <t xml:space="preserve"> VALOR NO CONCUERDA</t>
        </r>
      </text>
    </comment>
    <comment ref="Q77" authorId="0">
      <text>
        <r>
          <rPr>
            <b/>
            <sz val="9"/>
            <color indexed="81"/>
            <rFont val="Tahoma"/>
            <family val="2"/>
          </rPr>
          <t>Yohana Homez:</t>
        </r>
        <r>
          <rPr>
            <sz val="9"/>
            <color indexed="81"/>
            <rFont val="Tahoma"/>
            <family val="2"/>
          </rPr>
          <t xml:space="preserve">
</t>
        </r>
        <r>
          <rPr>
            <b/>
            <sz val="9"/>
            <color indexed="81"/>
            <rFont val="Tahoma"/>
            <family val="2"/>
          </rPr>
          <t xml:space="preserve"> VALOR NO CONCUERDA</t>
        </r>
      </text>
    </comment>
    <comment ref="H306" authorId="0">
      <text>
        <r>
          <rPr>
            <b/>
            <sz val="9"/>
            <color indexed="81"/>
            <rFont val="Tahoma"/>
            <family val="2"/>
          </rPr>
          <t>Yohana Homez:</t>
        </r>
        <r>
          <rPr>
            <sz val="9"/>
            <color indexed="81"/>
            <rFont val="Tahoma"/>
            <family val="2"/>
          </rPr>
          <t xml:space="preserve">
EL CODIGO NO COINCIDE CON ESPECIFICACIONES</t>
        </r>
      </text>
    </comment>
    <comment ref="H307" authorId="0">
      <text>
        <r>
          <rPr>
            <b/>
            <sz val="9"/>
            <color indexed="81"/>
            <rFont val="Tahoma"/>
            <family val="2"/>
          </rPr>
          <t>Yohana Homez:</t>
        </r>
        <r>
          <rPr>
            <sz val="9"/>
            <color indexed="81"/>
            <rFont val="Tahoma"/>
            <family val="2"/>
          </rPr>
          <t xml:space="preserve">
EL CODIGO NO COINCIDE CON ESPECIFICACIONES</t>
        </r>
      </text>
    </comment>
    <comment ref="H309" authorId="0">
      <text>
        <r>
          <rPr>
            <b/>
            <sz val="9"/>
            <color indexed="81"/>
            <rFont val="Tahoma"/>
            <family val="2"/>
          </rPr>
          <t>Yohana Homez:</t>
        </r>
        <r>
          <rPr>
            <sz val="9"/>
            <color indexed="81"/>
            <rFont val="Tahoma"/>
            <family val="2"/>
          </rPr>
          <t xml:space="preserve">
EL CODIGO NO COINCIDE CON ESPECIFICACIONES</t>
        </r>
      </text>
    </comment>
    <comment ref="Q323" authorId="0">
      <text>
        <r>
          <rPr>
            <b/>
            <sz val="9"/>
            <color indexed="81"/>
            <rFont val="Tahoma"/>
            <family val="2"/>
          </rPr>
          <t>Yohana Homez:</t>
        </r>
        <r>
          <rPr>
            <sz val="9"/>
            <color indexed="81"/>
            <rFont val="Tahoma"/>
            <family val="2"/>
          </rPr>
          <t xml:space="preserve">
VALOR NO  COINCIDE</t>
        </r>
      </text>
    </comment>
    <comment ref="Q350" authorId="0">
      <text>
        <r>
          <rPr>
            <b/>
            <sz val="9"/>
            <color indexed="81"/>
            <rFont val="Tahoma"/>
            <family val="2"/>
          </rPr>
          <t>Yohana Homez:</t>
        </r>
        <r>
          <rPr>
            <sz val="9"/>
            <color indexed="81"/>
            <rFont val="Tahoma"/>
            <family val="2"/>
          </rPr>
          <t xml:space="preserve">
NO  COINCIDE  VALOR MUY ELEVADO</t>
        </r>
      </text>
    </comment>
    <comment ref="G390" authorId="0">
      <text>
        <r>
          <rPr>
            <b/>
            <sz val="9"/>
            <color indexed="81"/>
            <rFont val="Tahoma"/>
            <family val="2"/>
          </rPr>
          <t>Yohana Homez:</t>
        </r>
        <r>
          <rPr>
            <sz val="9"/>
            <color indexed="81"/>
            <rFont val="Tahoma"/>
            <family val="2"/>
          </rPr>
          <t xml:space="preserve">
 PREGUNTA EDUARDO</t>
        </r>
      </text>
    </comment>
    <comment ref="G402" authorId="0">
      <text>
        <r>
          <rPr>
            <b/>
            <sz val="9"/>
            <color indexed="81"/>
            <rFont val="Tahoma"/>
            <family val="2"/>
          </rPr>
          <t>Yohana Homez:</t>
        </r>
        <r>
          <rPr>
            <sz val="9"/>
            <color indexed="81"/>
            <rFont val="Tahoma"/>
            <family val="2"/>
          </rPr>
          <t xml:space="preserve">
PREGUNTA A EDUARDO</t>
        </r>
      </text>
    </comment>
    <comment ref="G409" authorId="0">
      <text>
        <r>
          <rPr>
            <b/>
            <sz val="9"/>
            <color indexed="81"/>
            <rFont val="Tahoma"/>
            <family val="2"/>
          </rPr>
          <t>Yohana Homez:</t>
        </r>
        <r>
          <rPr>
            <sz val="9"/>
            <color indexed="81"/>
            <rFont val="Tahoma"/>
            <family val="2"/>
          </rPr>
          <t xml:space="preserve">
PREGUNTA A EDUARDO</t>
        </r>
      </text>
    </comment>
  </commentList>
</comments>
</file>

<file path=xl/sharedStrings.xml><?xml version="1.0" encoding="utf-8"?>
<sst xmlns="http://schemas.openxmlformats.org/spreadsheetml/2006/main" count="1625" uniqueCount="504">
  <si>
    <t xml:space="preserve">GRUPO No 1 ELEMENTOS DE PERFUSION </t>
  </si>
  <si>
    <t>PRECIO REFRENCIA  2015</t>
  </si>
  <si>
    <t xml:space="preserve">COTIZACION 1  </t>
  </si>
  <si>
    <t>NO. ITEM</t>
  </si>
  <si>
    <t>UNSPSC</t>
  </si>
  <si>
    <t>CODIGO INTERNO</t>
  </si>
  <si>
    <t>DESCRIPCIÓN DEL “BIEN” O “SERVICIO”</t>
  </si>
  <si>
    <t>CARACTERISTICAS TECNICAS</t>
  </si>
  <si>
    <t>UNIDAD MEDIDA</t>
  </si>
  <si>
    <t>PROMEDIO  PERIODO 2015</t>
  </si>
  <si>
    <t xml:space="preserve">  ULTIMO VALOR </t>
  </si>
  <si>
    <t xml:space="preserve"> INCREMENTO DEL IPC   6,77</t>
  </si>
  <si>
    <t xml:space="preserve">TOTAL CON INCREMENTO </t>
  </si>
  <si>
    <t>VARIACION DEL DÓLAR 31/12/2015  A 19/02/2016    (39,5%)</t>
  </si>
  <si>
    <t xml:space="preserve"> PRECIO REFERENCIA INCLUIDO IVA FLUCTUACION DOLAR</t>
  </si>
  <si>
    <t>PROMEDIO COTIZACIONES 2016</t>
  </si>
  <si>
    <t>VALOR UNITARIO CON IVA INCLUIDO</t>
  </si>
  <si>
    <t xml:space="preserve">PRECIO REFERENCIA INCLUIDO IVA  </t>
  </si>
  <si>
    <t>VALOR UNITARIO SIN IVA</t>
  </si>
  <si>
    <t>IVA</t>
  </si>
  <si>
    <t>VALOR TOTAL INCLUIDO IVA</t>
  </si>
  <si>
    <t>CUMPLE/NO CUMPLE</t>
  </si>
  <si>
    <t>PLACAS PARA SENSOR DE NIVEL</t>
  </si>
  <si>
    <t>ELEMENTO DE UN SOLO USO, CON ADHESIVO SEGURO,  COMPATIBLE CON EL EQUIPO QUE POSEE LA INSTITUCIÓN.</t>
  </si>
  <si>
    <t>UNIDAD</t>
  </si>
  <si>
    <t>KIT DE MONITORIZACION DE PRESION</t>
  </si>
  <si>
    <t>UN ELEMENTO DE UN SOLO USO, EMPAQUE INDIVIDUAL, EMPAQUE ESTÉRIL, COMPATIBLE CON EL EQUIPO QUE POSEE LA INSTITUCIÓN</t>
  </si>
  <si>
    <t>CABEZAL DE BOMBA CENTRIFUGA</t>
  </si>
  <si>
    <t>ELEMENTO DE UN SOLO USO, EMPAQUE INDIVIDUAL, EMPAQUE ESTÉRIL, ELABORADA EN POLICARBONATO, COMPATIBLE CON EL MOTOR DE CENTRIFUGA QUE POSEE LA INSTITUCIÓN, VOLUMEN DE CEBADO, RANGO DE REVOLUCIÓN DE LA BOMBA DE 0 A 3600, RPM, MÁXIMO FLUJO DE 9.9 LTS X MIN, PRESIÓN DE SALIDA DE 0-700 MMHG</t>
  </si>
  <si>
    <t xml:space="preserve">CUBETA PARA CDI 101 </t>
  </si>
  <si>
    <t xml:space="preserve">CUBETA QUE PERMITE MEDIR SATURACIÓN DE OXIGENO EN SANGRE VENOSA, HEMATOCRITO Y HEMOGLOBINA. ACOPLABLE A TUBERÍA DE ½ , UTILIZA PARA MEDICIÓN REFRACTANCIA ÓPTICA REQUERIMIENTO DE FLUJO SANGUÍNEO NO MENOS DE 100CC  POR MIN. RANGOS DE OPERACIÓN DEL SISTEMA: SO2: 60 – 100%,HCTO: 15 – 45%, HGB: 5 – 15 G/DL VOLUMEN DE CEBADO: CUBETA DE : 9 ML,CUBETA DE ½ : 16 ML   </t>
  </si>
  <si>
    <t xml:space="preserve">PAPEL TERMOSENSIBLE PARA IMPRESIÓN </t>
  </si>
  <si>
    <t>PAPEL TERMOSENSIBLE PARA IMPRESIÓN DEL EQUIPO CDI 500  PARA REGISTRAR LOS VALORES DE HTO, SATURACION VENOSA Y HB EN LOS PACIENTES BAYPASS COMPATIBLE CON EL EQUIPO DE LA INSTITUCION.</t>
  </si>
  <si>
    <t xml:space="preserve">UNIDAD </t>
  </si>
  <si>
    <t xml:space="preserve">PAPEL  IMPRESORA PORTÁTIL MAQUINA COMPATIBLE PARA CARTUCHOS </t>
  </si>
  <si>
    <t>PAPEL TERMOSENSIBLE DE IMPRESORA PARA LOS GASES SANGUINEOS.</t>
  </si>
  <si>
    <t>CARTUCHO PARA ANALISIS DE GASES SANGUINEOS GASES ELECTROLITOS GLUCOMETRIA Y LACTATO</t>
  </si>
  <si>
    <t xml:space="preserve">CARTUCHO QUE PERMITA SENSAR NA, K, ICA, HTO, PH, PCO2, PO2, TCO2, HCO3, BEECT, SO2, HGB. FECHA DE CADUCIDAD MAYOR DE 3 MESES GLUCOMETRIA Y LACTATO </t>
  </si>
  <si>
    <t>CARTUCHO PARA TIEMPO ACTIVADO DE CUAGULACION</t>
  </si>
  <si>
    <t>CARTUCHO QUE PERMITA SENSAR EL TIEMPO ACTIVADO DE COAGULACIÓN SEGUNDO A SEGUNDO. FECHA DE CADUCIDAD MAYOR DE 05 MESES</t>
  </si>
  <si>
    <t>CARTUCHO PARA ANALISIS DE  LACTATO</t>
  </si>
  <si>
    <t xml:space="preserve">CARTUCHO QUE PERMITA SENSAR  PH, PCO2, PO2, TCO2, HCO3, BEECT, SO2 Y LACTATO </t>
  </si>
  <si>
    <t xml:space="preserve">TERMOMETRO ESOFAGICORECTAL </t>
  </si>
  <si>
    <t>SENSOR DE TEMPERUTURA COMPATIBLE CON LA MAQUINA DE CIRCULACION EXTRACORPOREA QUE TIENE LA INSTITUCION, PARA CONTROL DE TEMPERATURA EN PACIENTE (ESOFAGICORECTAL )</t>
  </si>
  <si>
    <t>GRUPO No 2 CLAMP BULLDOG</t>
  </si>
  <si>
    <t>PRECIO REFERENCIA 2015</t>
  </si>
  <si>
    <t xml:space="preserve"> </t>
  </si>
  <si>
    <t>VALOR TOTAL DEL ITEM : $8.700.000</t>
  </si>
  <si>
    <t>ITEM</t>
  </si>
  <si>
    <t>CODIGO  INTERNO</t>
  </si>
  <si>
    <t>NOMBRE DEL PRODUCTO</t>
  </si>
  <si>
    <t>DESCRIPCION ELEMENTO</t>
  </si>
  <si>
    <t>UNIDAD DE MEDIDA</t>
  </si>
  <si>
    <t>PRECIO REFERENCIA INCLUIDO IVA</t>
  </si>
  <si>
    <t xml:space="preserve">CLAMP BULLDOG RECTO/ ANGULADO DE 15 A 20GR DE PRESION </t>
  </si>
  <si>
    <t xml:space="preserve">CLAMP BULLDOG RECTO/ ANGULADO DE 20 A 30GR DE PRESION </t>
  </si>
  <si>
    <t xml:space="preserve">CLAMP BULLDOG RECTO/ ANGULADO DE 30 A 40 GR DE PRESION </t>
  </si>
  <si>
    <t xml:space="preserve">CLAMP BULLDOG RECTO/ ANGULADO DE 60 A 80 GR DE PRESION </t>
  </si>
  <si>
    <t xml:space="preserve">CLAMP BULLDOG DOBLE DE 60 A 80 GR DE PRESION </t>
  </si>
  <si>
    <t xml:space="preserve">GRUPO No 3  ACCESORIOS DE CARDIOVASCULAR Y VASCULAR </t>
  </si>
  <si>
    <t>VALOR TOTAL DE GRUPO:$ 7.000.000</t>
  </si>
  <si>
    <t>PRECIO REFERENCIA</t>
  </si>
  <si>
    <t xml:space="preserve">CODIGO INTERNO              </t>
  </si>
  <si>
    <t>NOMBRE DEL ELEMENTO</t>
  </si>
  <si>
    <t xml:space="preserve">CARACTERISTICAS TECNICAS  </t>
  </si>
  <si>
    <t xml:space="preserve">UNIDAD DE MEDIDA </t>
  </si>
  <si>
    <t xml:space="preserve">SHUNT DE CAROTIDA  CON PUERTO EN T CALIBRE 9 FR  LONGITUD 15 CM </t>
  </si>
  <si>
    <t>CALIBRE 9F, LONGITUD 15 CMS CATETER DE POLIURETANO BALONES DE LATEX NATURAL TRANSPARENTES Y DURADEROS  BALON DE CAROTIDA INTERNA CAPACIDA MAXIMA DE LIQUIDO DE 0,25 ML  8MM DE DIAMETRO CON CAPACIDAD DE LIQUIDO MAXIMA. BALON DE CAROTIDA COMUN  CAPACIDA MAXIMA DE LIQUIDO DE 1,50 ML  DIAMETRO DE 14 MM CON CAPACIDAD MAXIMA DE LIQUIDO. BALON DE SEGURIDAD DE 10 - 12 PSI  EL BALON DE SEGURIDAD  SE INFLA  CON 13 -17 PSI</t>
  </si>
  <si>
    <t>PARCHE PARA CAROTIDA  EN DACRON O PTFE  DE 3 A 6 X 60 A  75CM</t>
  </si>
  <si>
    <t>G BARCO</t>
  </si>
  <si>
    <t xml:space="preserve">VALVULOTOMO EXPANDIBLE DE 1.8  a 6.MM </t>
  </si>
  <si>
    <t>CON RANGO DE CORTE DE 1,.8-6.0 MM.</t>
  </si>
  <si>
    <t>VESSEL- LOOP . CAUCHOS  PARA  IDENTIFICACION, OCLUSION Y RETRACCION DE VENAS, ARTERIAS, NERVIOS, TENDONES Y URETERES. DE SILICONA BIOCOMPATIBLE   DE VARIOS TAMAÑOS  Y COLORES</t>
  </si>
  <si>
    <t xml:space="preserve">BANDAS SILASTIC </t>
  </si>
  <si>
    <t>CAUCHO CON PUNTA DE AGUJA ATRAUMATICA 3/8 DE CIRCULO   PARA CIRUGIA CARDIOVASCULAR .</t>
  </si>
  <si>
    <t>GRUPO No 4. VALVULAS BIOLOGICAS</t>
  </si>
  <si>
    <t>CODIGO DEL PRODUCTO</t>
  </si>
  <si>
    <t>ESPECIFICACION</t>
  </si>
  <si>
    <t>ULTIMO VALOR</t>
  </si>
  <si>
    <t>VALVULA CARDIACA AORTICA BIOLOGICA DE TEJIDO BOVINO TAMAÑO: 19MM, 21MM, 23MM, 25MM, 27MM, 29MM INDICADA PARA PACIENTES EN UN GRUPO ETAREO DE PACIENTES JOVENES QUE POR SUSU CARACTERISTICAS CLINICAS REQUIEREN EXCLUSIVAMENTE ESTAS VALVULAS POR CONTRAINDICACION PARA ANTICUAGULACION</t>
  </si>
  <si>
    <t>GRUPO No 5  SOPORTE DE SEGURIDAD AGUJAS</t>
  </si>
  <si>
    <t>No. ITEM</t>
  </si>
  <si>
    <t>ESPECIFICACIONES ESPECIALES</t>
  </si>
  <si>
    <t>ESTUCHE PARA RECUENTO DE AGUJAS LINEA DE SEGURIDAD DE QUIROFANO</t>
  </si>
  <si>
    <t xml:space="preserve">GRUPO No 6 TROMBOELASTOGRAFO                    </t>
  </si>
  <si>
    <t>VALOR TOTAL DE GRUPO:$ 26.000.000</t>
  </si>
  <si>
    <t>COPAS CON HEPARINAZA PARA TROMBOELASTOGRAFIA</t>
  </si>
  <si>
    <t>COPAS SIMPLES PARA TROMBOELASTOGRAFIS</t>
  </si>
  <si>
    <t>VIALES DE CAOLIN PARA TROMBOELASTOGRAFIA</t>
  </si>
  <si>
    <t>MILENIUM</t>
  </si>
  <si>
    <t>CONTROL BIOLOGICO NIVEL I PARA TROMBOELASTOGRAFIA</t>
  </si>
  <si>
    <t>CONTROL BIOLOGICO NIVEL II PARA TROMBOELASTOGRAFIA</t>
  </si>
  <si>
    <t xml:space="preserve">VIAL DE CLORURO DE CALCIO 0,2 M PARA TROMBOELASTOGRAFIA </t>
  </si>
  <si>
    <t xml:space="preserve">GRUPO No 7 ELECTRODOS DE RESONANCIA                    </t>
  </si>
  <si>
    <t>VALOR TOTAL DE GRUPO:$ 4.000.000</t>
  </si>
  <si>
    <t xml:space="preserve">PRECIO REFERENCIA INCLUIDO IVA </t>
  </si>
  <si>
    <t xml:space="preserve">MODIFICADAS </t>
  </si>
  <si>
    <t>ELECTRODO INDIVIDUAL DE EKG  EN TELA SUAVE, CON GEL SOLIDO. REDONDO. PARA  USO DURANTE  RESONANCIA MAGNETICA Y RAYOS X. CON COMPLEMENTO DE CARBONO QUE NO INTERFIERE CON EL SISTEMA DE IMÁGENES NUCLEARES Y NO CONTIENE LATEX.  ADULTO- PEDIATRICO</t>
  </si>
  <si>
    <t>CARDIO INSUMOS</t>
  </si>
  <si>
    <t xml:space="preserve">GRUPO No 8   KIT DE INTUBACION RETROGRADA                  </t>
  </si>
  <si>
    <t>VALOR TOTAL DE GRUPO:$ 3.000.000</t>
  </si>
  <si>
    <t xml:space="preserve">CODIGO INTERNO </t>
  </si>
  <si>
    <t>ESPECIFICACION TECNICA</t>
  </si>
  <si>
    <t>KIT DE INTUBACION RETROGRADA PEDIATRICO</t>
  </si>
  <si>
    <t>KIT DE INTUBACION RETROGRADA ADULTO</t>
  </si>
  <si>
    <t xml:space="preserve">GRUPO No 9   KIT CRICOTIROTOMIA                   </t>
  </si>
  <si>
    <t>KIT CATETER CRICOTIROTOMIA SIN BALON</t>
  </si>
  <si>
    <t>KIT CATETER CRICOTIROTOMIA CON BALON</t>
  </si>
  <si>
    <t>GRUPO No 10. BLOQUEADOR PULMONAR</t>
  </si>
  <si>
    <t>VALOR TOTAL DE GRUPO:$ 5.000.000</t>
  </si>
  <si>
    <t>BLOQUEADORES PULMONARES PEDIATRICO</t>
  </si>
  <si>
    <t>BLOQUEADORES PULMONARES ADULTO</t>
  </si>
  <si>
    <t>GRUPO No 11  PLACAS Y TORNILLOS  REABSORBIBLES</t>
  </si>
  <si>
    <t>COTIZACION  2   2016</t>
  </si>
  <si>
    <t>VALOR TOTAL DE GRUPO:$  52.000.000</t>
  </si>
  <si>
    <t> 1196491130</t>
  </si>
  <si>
    <t xml:space="preserve">MATERIAL REABSORBIBLE PARA CORRECCION DE CRANEOSINOSTOSIS PANEL 25X25MM SISTEMA DE 1.5   </t>
  </si>
  <si>
    <t>MATERIAL REABSORBIBLE PARA CORRECCION DE CRANEOSINOSTOSIS PANEL 25X50MM SIST 1.5  </t>
  </si>
  <si>
    <t xml:space="preserve">MATERIAL REABSORBIBLE PARA CORRECCION DE CRANEOSINOSTOSIS PANEL 50X50MM SIST 1.5   </t>
  </si>
  <si>
    <t xml:space="preserve">MATERIAL REABSORBIBLE PARA CORRECCION DE CRANEOSINOSTOSIS PANEL DE 100X 100 SISTEMA 1,5 </t>
  </si>
  <si>
    <t xml:space="preserve">MATERIAL REABSORBIBLE PARA CORRECCION DE CRANEOSINOSTOSIS PLACA RECTA, 4 ORF SIST 1.5   </t>
  </si>
  <si>
    <t>J&amp;J</t>
  </si>
  <si>
    <t>MATERIAL REABSORBIBLE PARA CORRECCION DE CRANEOSINOSTOSIS PLACA RECTA, 4 ORF, C/P SIST 1.5  </t>
  </si>
  <si>
    <t>MATERIAL REABSORBIBLE PARA CORRECCION DE CRANEOSINOSTOSIS PLACA RECTA, 4 ORF, CON PUENTE  SIST 1.5  </t>
  </si>
  <si>
    <t xml:space="preserve"> W LORENZ</t>
  </si>
  <si>
    <t>MATERIAL REABSORBIBLE PARA CORRECCION DE CRANEOSINOSTOSIS PLACA RECTA, 6 ORF SIST 1.5  </t>
  </si>
  <si>
    <t xml:space="preserve">MATERIAL REABSORBIBLE PARA CORRECCION DE CRANEOSINOSTOSIS PLACA RECTA, 6 ORF, C/P SIST 1.5   </t>
  </si>
  <si>
    <t xml:space="preserve">MATERIAL REABSORBIBLE PARA CORRECCION DE CRANEOSINOSTOSIS PLACA RECTA, 6 ORF, CON PUENTE  SIST 1.5   </t>
  </si>
  <si>
    <t xml:space="preserve">MATERIAL REABSORBIBLE PARA CORRECCION DE CRANEOSINOSTOSIS PLACA RECTA, 8 ORF SIST 1.5   </t>
  </si>
  <si>
    <t xml:space="preserve">MATERIAL REABSORBIBLE PARA CORRECCION DE CRANEOSINOSTOSIS PLACA RECTA, 8 ORF, C/P SIST 1.5   </t>
  </si>
  <si>
    <t xml:space="preserve">MATERIAL REABSORBIBLE PARA CORRECCION DE CRANEOSINOSTOSIS PLACA RECTA, 8 ORF, CON PUENTE  SIST 1.5   </t>
  </si>
  <si>
    <t xml:space="preserve">MATERIAL REABSORBIBLE PARA CORRECCION DE CRANEOSINOSTOSIS PLACA RECTA  DE 2 X19 ORIFICIOS SIST 1,5 </t>
  </si>
  <si>
    <t xml:space="preserve">MATERIAL REABSORBIBLE PARA CORRECCION DE CRANEOSINOSTOSIS PLACA RECTA 20 ORIF SIST 1,5 </t>
  </si>
  <si>
    <t xml:space="preserve">MATERIAL REABSORBIBLE PARA CORRECCION DE CRANEOSINOSTOSIS PLACA EN "X" C/P SIST 1.5   </t>
  </si>
  <si>
    <t xml:space="preserve">MATERIAL REABSORBIBLE PARA CORRECCION DE CRANEOSINOSTOSIS PLACA EN "X" CON PUENTE  SIST 1.5   </t>
  </si>
  <si>
    <t xml:space="preserve">MATERIAL REABSORBIBLE PARA CORRECCION DE CRANEOSINOSTOSIS PLACA EN "L",DER S/P SIST 1.5   </t>
  </si>
  <si>
    <t xml:space="preserve">MATERIAL REABSORBIBLE PARA CORRECCION DE CRANEOSINOSTOSIS PLACA EN "L",DER  SIN PUENTE  SIST 1.5   </t>
  </si>
  <si>
    <t>MATERIAL REABSORBIBLE PARA CORRECCION DE CRANEOSINOSTOSIS PLACA EN "L",IZQ S/P SIST 1.5   </t>
  </si>
  <si>
    <t>MATERIAL REABSORBIBLE PARA CORRECCION DE CRANEOSINOSTOSIS PLACA EN "L",IZQ SIN PUENTE  SIST 1.5   </t>
  </si>
  <si>
    <t xml:space="preserve">MATERIAL REABSORBIBLE PARA CORRECCION DE CRANEOSINOSTOSISPLACA CURVA, 6 ORF SIST 1.5   </t>
  </si>
  <si>
    <t xml:space="preserve">MATERIAL REABSORBIBLE PARA CORRECCION DE CRANEOSINOSTOSIS PLACA CURVA, 6 ORF SIST 1.5   </t>
  </si>
  <si>
    <t>MATERIAL REABSORBIBLE PARA CORRECCION DE CRANEOSINOSTOSIS TORNILLO 1.5X3MM, 2/PQT SIST 1.5</t>
  </si>
  <si>
    <t>PAQUETE X 2</t>
  </si>
  <si>
    <t xml:space="preserve">MATERIAL REABSORBIBLE PARA CORRECCION DE CRANEOSINOSTOSIS TORNILLO 1.5X4MM, 2/PQT SIST 1.5  </t>
  </si>
  <si>
    <t xml:space="preserve">MATERIAL REABSORBIBLE PARA CORRECCION DE CRANEOSINOSTOSIS TORNILLO 1.5X5MM, 2/PQT SIST 1.5  </t>
  </si>
  <si>
    <t xml:space="preserve">MATERIAL REABSORBIBLE PARA CORRECCION DE CRANEOSINOSTOSIS TORNILLO 1.5X5MM, 2/PQT.  SIST 1.5  </t>
  </si>
  <si>
    <t xml:space="preserve">MATERIAL REABSORBIBLE PARA CORRECCION DE CRANEOSINOSTOSIS TORNILLO 1.5X6MM, 2/PQT SIST 1.5  </t>
  </si>
  <si>
    <t xml:space="preserve">MATERIAL REABSORBIBLE PARA CORRECCION DE CRANEOSINOSTOSIS TORNILLO 1.5X6MM, 2/PQT.  SIST 1.5  </t>
  </si>
  <si>
    <t xml:space="preserve">MATERIAL REABSORBIBLE PARA CORRECCION DE CRANEOSINOSTOSIS TORNILLO 1.5X7MM 2/PQT SIST 1.5 </t>
  </si>
  <si>
    <t xml:space="preserve">MATERIAL REABSORBIBLE PARA CORRECCION DE CRANEOSINOSTOSIS TORNILLO 1.5X7MM 2/PQT.  SIST 1.5 </t>
  </si>
  <si>
    <t xml:space="preserve">MATERIAL REABSORBIBLE PARA CORRECCION DE CRANEOSINOSTOSIS TORNILLO 1.5X8MM 2/PQT SIST 1.5 </t>
  </si>
  <si>
    <t xml:space="preserve">MATERIAL REABSORBIBLE PARA CORRECCION DE CRANEOSINOSTOSIS TORNILLO 1,5X4MM 4/PQT SIST 1,5 </t>
  </si>
  <si>
    <t>PAQUETE X 4</t>
  </si>
  <si>
    <t xml:space="preserve">MATERIAL REABSORBIBLE PARA CORRECCION DE CRANEOSINOSTOSIS TORNILLO 1,5X5MM 4/PQT SIST 1,5 </t>
  </si>
  <si>
    <t xml:space="preserve">MATERIAL REABSORBIBLE PARA CORRECCION DE CRANEOSINOSTOSIS TORNILLO 2.0X5MM, 2/PQT SIST 2.0   </t>
  </si>
  <si>
    <t xml:space="preserve">MATERIAL REABSORBIBLE PARA CORRECCION DE CRANEOSINOSTOSIS TORNILLO 2.0X7MM, 2/PQT SIST 2.0   </t>
  </si>
  <si>
    <t xml:space="preserve">GRUPO No 12  ELECTRODO PARA ESTIMULACION DE DOLOR  </t>
  </si>
  <si>
    <t>VALOR TOTAL DE GRUPO:$ 56.000.000</t>
  </si>
  <si>
    <t xml:space="preserve">ELECTRODO PARA ESTIMULACION DE DOLOR </t>
  </si>
  <si>
    <t>ELECTRODO PARA ESTIMULACION DE CORDONES POSTERIORES CON GENERADOR PARA DOLOR . KIT PARA ESTIMULACION DE DOLOR:  COMPATIBLE CON RESONANCIA NUCLEAR MAGNETICA CEREBRAL Y CORPORAL . EXTENSIONES. GENERADOR. CONTROL DE PACIENTE. ELECTRODOS. SISTEMA DE RECARGA.</t>
  </si>
  <si>
    <t xml:space="preserve">GRUPO No. 13  ELEMENTOS HEMODINAMIA PEDIATRICOS  </t>
  </si>
  <si>
    <t>CODIGO</t>
  </si>
  <si>
    <t>NOMBRE DEL INSUMO</t>
  </si>
  <si>
    <t>CATETER BALON PARA DILATACION PULMONAR</t>
  </si>
  <si>
    <t>CATETER BALON PARA VALVULOPLASTIA PULMONAR PEDIATRICA Y NEONATAL EN VARIAS MEDIDAS DESDE 4 MM DE DIAMETRO HASTA M16 MM CON LONGITUDES DE 20 MM A 40 MM.</t>
  </si>
  <si>
    <t>CATETER BALON PARA DILATACION AORTICA</t>
  </si>
  <si>
    <t>CATETER BALON PARA VALVULOPLASTIA AORTICA EN VARIAS MEDIDAS DESDE 18X4 HASTA 30X4  X 110 CM.</t>
  </si>
  <si>
    <t>CATETER BALON PARA DILATACION MITRAL</t>
  </si>
  <si>
    <t>CATETER KIT, INCLUYE: 2 BALONES PARA DILTACIÓN MITRAL, 1 CATETER ANGIOGRÁFICO, 1 DILATADOR PARA SEPTUM Y 1 GUÍA DE ALTO SOPORTE.  DIÁMETRO BALÓN 14, 16 Y 18 MM LARGO 5 CM., 7 FR.</t>
  </si>
  <si>
    <t>CATETER BALON ANGIOGRAFICO DE FLOTACION</t>
  </si>
  <si>
    <t>CATETER BALON DE FLOTACION, DOBLE LUMEN EN VARIAS MEDIDAS DE 4FR, 5FR Y 6FR X  50 CM - 110 CM.</t>
  </si>
  <si>
    <t>STENT CUBIERTO PARA  COARTACION DE AORTA</t>
  </si>
  <si>
    <t>STENT RECUBIERTO DE PTFE PRELAVADO, PARA COARTACIÓN DE LA AORTA, ANEURISMAS AORTO-ABDOMINAL, FABRICADO EN PLATINO, DISEÑO DE MULTI-SEGMENTOS, LO CUAL PERMITE GRAN FLEXIBILIDAD, EXCELENTE DIRIGIBILIDAD Y ALTA FUERZA RADIAL.  EXPANSIÓN: DÍAMETRO 24 MM, LONG. 39 MM Y 24 MM, LONG. 45 MM.</t>
  </si>
  <si>
    <t>STENT DESNUDO PARA  COARTACION DE AORTA</t>
  </si>
  <si>
    <t>STENT PARA COARTACIÓN DE AORTA Y ESTENOSIS DE LAS ARTERIAS PULMONARES.  FABRICADO EN PLATINOE IRIDIUM, DISEÑO DE MULTISEGMENTOS, LO CUAL PERMITE GRAN FLEXIBILIDAD, EXCELENTE DIRIGIBILIDAD Y ALTA FUERZA RADIAL.  VARIAS MEDIDAS.</t>
  </si>
  <si>
    <t>CATETER BALON PARA COLOCACION DE STENT</t>
  </si>
  <si>
    <t>CATETER BALÓN INTRA BALON DISEÑADO PARA LA COLOCACIÓN DEL STENT CONSISTE EN UN BALÓN EXTERIOR Y OTRO  EN SU INTERIOR, LOS CUALES SE INSUFLAN INDEPENDIENTEMENTE. DIÁMETROS DISPONIBLES:  8.0, 10.0, 12.0, 14.0, 16.0, 18.0 20.0, 24.0.  LARGOS DISPONIBLES: 2.5, 3.0, 3.5, 4.0, 4.5, 5.0 Y 5.5 CMS.</t>
  </si>
  <si>
    <t>INTRODUCTOR MULLINS I</t>
  </si>
  <si>
    <t>INTRODUCTOR MULLINS PARA COLOCAR  STENT-OTRAS APLICACIONES PERIFÉRICAS  10 FR 11  FR Y 12 FR  LARGO 75 CMS.</t>
  </si>
  <si>
    <t>INTRODUCTOR MULLINS II</t>
  </si>
  <si>
    <t>INTRODUCTOR MULLINS PARA COLOCAR  STENT-OTRAS APLICACIONES PERIFÉRICAS 13FR Y 14FR LARGO 75 CMS.</t>
  </si>
  <si>
    <t>CATETER BALON PARA VALVULOPLASTIA  I</t>
  </si>
  <si>
    <t>CATETER BALON PARA VALVULOPLASTIA PULMONAR PEDIATRICA Y NEONATAL COMPATIBLE CON GUIA 0,14 - 0.18 EN VARIAS MEDIDAS.</t>
  </si>
  <si>
    <t>CATETER BALON PARA VALVULOPLASTIA  II</t>
  </si>
  <si>
    <t>CATETER BALON PARA VALVULOPLASTIA PULMONAR Y PARA RAMAS PULMONARES, PARA TRATAMIENTO DE PERMEABILIZACION DE DUCTUS ARETERIOSO PERSISITENTE, PEDIATRICA Y NEONATAL COMPATIBLE CON GUIA 0.35 EN VARIAS MEDIDAS.</t>
  </si>
  <si>
    <t>STENT PARA TRATAMIENTO DE CONGENITAS  I</t>
  </si>
  <si>
    <t>STENT  EXPANDIBLE POR BALON  VARIAS MEDIDAS COMPATIBLE CON GUIA 0,35.</t>
  </si>
  <si>
    <t xml:space="preserve">BALON PARA DILATACION </t>
  </si>
  <si>
    <t>BALON PARA DILATACION  COMPATIBLE CON GUIA 0,35</t>
  </si>
  <si>
    <t>LAZOS RESCATADORES</t>
  </si>
  <si>
    <t>CATÉTER RESCATADOR DE CUERPOS EXTRAÑOS CON ANGULACIÓN DE 15" EN LA PUNTA Y BANDA RADIO OPACO. DISEÑADO CON 3 LOOPS DE PLATINO Y NITINOL, DISPOSITIVO DE TORSIÓN, INTRODUCTOR Y CATÉTER RESCATADOR. EN VARIAS MEDIDAS, DE 4FR Y 6FR, DE UNO Y TRES ASAS.</t>
  </si>
  <si>
    <t>WORLD MEDICAL</t>
  </si>
  <si>
    <t>CATETER GUIA PEDIATRICO</t>
  </si>
  <si>
    <t>CATETER GUIA CORONARIO PEDIATRICO EN VARIAS CURVAS EN  5  FR.</t>
  </si>
  <si>
    <t>CATETER BALON DE ATRIOSEPTOSTOMIA</t>
  </si>
  <si>
    <t>CATETER PARA ATRISEPTOMIA,  13,5 MM, LARGO 1,35 CM., VOLÚMEN 2.0 CC -  5 FR., PARA USO CON INTRODUCTOR 6 FR., Y GUÍA DE .021 Ó .018  Y CATETER PARA ATRISEPTOMIA,  9,5 MM, LARGO 0,95 CM., VOLÚMEN 1.0 CC - 4 FR., PARA USO CON INTRODUCTOR 5 FR., Y GUÍA DE .014.</t>
  </si>
  <si>
    <t>CATETER GUIA DIRECCIONABLE</t>
  </si>
  <si>
    <t>EL INTRODUCTOR DIRIGIBLE COMPRENDE: • FUNDA DEFLECTABLE• DILATADOR • CARGADOR • VÁLVULA HEMOSTÁTICA • CABLE DE ENTREGA (OPCIONAL). EN MEDIDAS DE 5FR A 14FR, CON VARIEDAD DE CURVA DE 0 A 180 GRADOS.</t>
  </si>
  <si>
    <t xml:space="preserve">GRUPO No14 APOSITOS PARA EL TRATAMIENTO DE HERIDAS . ADJUDICACION POR GRUPO </t>
  </si>
  <si>
    <t>VALOR TOTAL DE GRUPO:$ 609.000.000</t>
  </si>
  <si>
    <t xml:space="preserve">APOSITO  PARA EL TRATAMIENTO DE HERIDAS POR CIERRE ASISTIDO AL VACIO POR PRESION  SUBATMOSFERICA.MEDIDAS 10X7.5X3.3CM </t>
  </si>
  <si>
    <t xml:space="preserve">APOSITO EN POLIURETANO  O ALCOHOL POLIVINILICO RETICULADO CON POROS ENTRE 4000 A 600u. EMPAQUE INDIVIDUAL. ESTERIL.  CON KIT QUE CONTIENE: UN APOSITO , UN TUBO  CON CLAMP Y  PELICULAS TRANSPARENTES ADHESIVAS. MEDIDAS 10X7.5X3.3CM </t>
  </si>
  <si>
    <t xml:space="preserve"> APOSITO  PARA EL TRATAMIENTO DE HERIDAS POR CIERRE ASISTIDO AL VACIO POR PRESION  SUBATMOSFERICA. MEDIDAS  18X12.4X3.3CM</t>
  </si>
  <si>
    <t>APOSITO EN POLIURETANO  O ALCOHOL POLIVINILICO RETICULADO CON POROS ENTRE 4000 A 600u. EMPAQUE INDIVIDUAL. ESTERIL.  CON KIT QUE CONTIENE: UN APOSITO , UN TUBO  CON CLAMP Y  PELICULAS TRANSPARENTES ADHESIVAS. MEDIDAS  18X12.4X3.3CM.</t>
  </si>
  <si>
    <t>INNOVACIONES MEDICAS</t>
  </si>
  <si>
    <t>APOSITO  PARA EL TRATAMIENTO DE HERIDAS POR CIERRE ASISTIDO AL VACIO POR PRESION  SUBATMOSFERICA. MEDIDAS 25.6X15X3.3.CM</t>
  </si>
  <si>
    <t>APOSITO EN POLIURETANO  O ALCOHOL POLIVINILICO RETICULADO CON POROS ENTRE 4000 A 600u. EMPAQUE INDIVIDUAL. ESTERIL.  CON KIT QUE CONTIENE: UN APOSITO , UN TUBO  CON CLAMP Y  PELICULAS TRANSPARENTES ADHESIVAS. MEDIDAS 25.6X15X3.3.CM</t>
  </si>
  <si>
    <t xml:space="preserve"> APOSITO EXTRA LARGO  PARA EL TRATAMIENTO DE HERIDAS POR CIERRE ASISTIDO AL VACIO POR PRESION  SUBATMOSFERICA.</t>
  </si>
  <si>
    <t xml:space="preserve">APOSITO  EXTRALARGO EN POLIURETANO  O ALCOHOL POLIVINILICO RETICULADO CON POROS ENTRE 4000 A 600u. EMPAQUE INDIVIDUAL. ESTERIL.  CON KIT QUE CONTIENE: UN APOSITO , UN TUBO  CON CLAMP Y  PELICULAS TRANSPARENTES ADHESIVAS. </t>
  </si>
  <si>
    <t>APOSITO BLANCO PARA EL TRATAMIENTO DE HERIDAS  POR CIERRE ASISTIDO AL VACIO POR PRESION SUBATMOSFERICA MEDIDAS DE 10*15</t>
  </si>
  <si>
    <t>APOSITO BLANCO PARA EL TRATAMIENTO DE HERIDAS  POR CIERRE ASISTIDO AL VACIO POR PRESION SUBATMOSFERICA MEDIDAS DE 10*7.5</t>
  </si>
  <si>
    <t>RECOLECTOR DE FLUIDOS  DE 1000 C C</t>
  </si>
  <si>
    <t xml:space="preserve">CANISTER DE RECOLECCION DE FLUIDOS DE 1,000 CC. EMPAQUE INDIVIDUAL. ESTERIL . TRANSPARENTE . GRADUACION EN ONZAS O MM . CON GEL PARA SOLIDIFICACION DE LIQUIDOS . DE DESCARGA BACTERIANA Y MAL OLOR.  COMPATIBLES CON LAS UNIDADES DE VACIO  DE LA INSTITUCION </t>
  </si>
  <si>
    <t>RECOLECTOR DE FLUIDOS  DE 500 C C</t>
  </si>
  <si>
    <t xml:space="preserve">CANISTER DE RECOLECCION DE FLUIDOS DE 500 CC. EMPAQUE INDIVIDUAL. ESTERIL . TRANSPARENTE . GRADUACION EN ONZAS O MM . CON GEL PARA SOLIDIFICACION DE LIQUIDOS . DE DESCARGA BACTERIANA Y MAL OLOR.  COMPATIBLES CON LAS UNIDADES DE VACIO  DE LA INSTITUCION </t>
  </si>
  <si>
    <t>RECOLECTOR DE FLUIDOS  DE 300 C C</t>
  </si>
  <si>
    <t xml:space="preserve">CANISTER DE RECOLECCION DE FLUIDOS DE 300 CC. EMPAQUE INDIVIDUAL. ESTERIL . TRANSPARENTE . GRADUACION EN ONZAS O MM . CON GEL PARA SOLIDIFICACION DE LIQUIDOS . DE DESCARGA BACTERIANA Y MAL OLOR.  COMPATIBLES CON LAS UNIDADES DE VACIO  DE LA INSTITUCION </t>
  </si>
  <si>
    <t>CONECTOR EN Y</t>
  </si>
  <si>
    <t>CONECTOR EN Y. EMPAUQE INDIVIDUAL ESTERIL, CONECTA DOS ALMOHADILLAS A LA UNIDAD DE VACIO. COMPATRIBLE CON SISTEMA DE LA INSTITUCION.</t>
  </si>
  <si>
    <t xml:space="preserve">APOSITO  DE PLATA PARA EL TRATAMIENTO DE HERIDAS POR CIERRE ASISTIDO AL VACIO POR PRESION  SUBATMOSFERICA.MEDIDAS 10X7.5X3CM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</si>
  <si>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10X7.5X3CM </t>
  </si>
  <si>
    <t xml:space="preserve">APOSITO  DE PLATA PARA EL TRATAMIENTO DE HERIDAS POR CIERRE ASISTIDO AL VACIO POR PRESION  SUBATMOSFERICA.MEDIDAS 18X12,4X3,3CM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</si>
  <si>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8X12,4X3,3CM. </t>
  </si>
  <si>
    <t>APOSITO  DE PLATA PARA EL TRATAMIENTO DE HERIDAS POR CIERRE ASISTIDO AL VACIO POR PRESION  SUBATMOSFERICA.MEDIDAS 25,6X15X3,2</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</si>
  <si>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25,6X15X3,2 </t>
  </si>
  <si>
    <t xml:space="preserve"> APOSITO  ABDOMINAL PARA EL TRATAMIENTO DE HERIDAS POR CIERRE ASISTIDO AL VACIO POR PRESION  NEGATIVA</t>
  </si>
  <si>
    <t>APOSITO ABDOMINAL EN POLIURETANO  O ALCOHOL POLIVINILICO RETICULADO CON POROS ENTRE 4000 A 600u.  EMPAQUE INDIVIDUAL. ESTERIL.  CON KIT QUE CONTIENE: UN APOSITO , UN TUBO  CON CLAMP Y  PELICULAS TRANSPARENTES ADHESIVAS.  FENESTRADO EN SOMBRILLA.</t>
  </si>
  <si>
    <t>GRUPO No 15. BARRERA FISICA EN GEL</t>
  </si>
  <si>
    <t>VALOR DE GRUPO $ 52.000.000</t>
  </si>
  <si>
    <t xml:space="preserve"> BARRERA FISICA EN GEL POR 5GR.</t>
  </si>
  <si>
    <t xml:space="preserve">GEL VISCOSO, TRANSPARENTE, ESTERIL, NO PIROGENO, COMPUESTO DE HIALURONATO DE SODIO (sh) Y CARBOXIMETILCELULOSA SODICA (cmc), EN PRESENTACION DE JERINGA PRELLENADA QUE SE GIRE Y SE INSERTE EN EL CATETER   X 1,5G, 3G, 4G, 5G, 6G, 10G </t>
  </si>
  <si>
    <t>BARRERA FISICA EN GEL POR 1.5GR.</t>
  </si>
  <si>
    <t>GRUPO No 16  KIT DE PRESION INTRAABDOMINAL Y BOLSA DE INCONTINENCIA</t>
  </si>
  <si>
    <t>VALOR DEL GRUPO $ 5.000.000</t>
  </si>
  <si>
    <t>KIT PARA MONITOREO DE PRESION ABDOMINAL</t>
  </si>
  <si>
    <t>BOLSAS PARA INCONTINENCIA FECAL</t>
  </si>
  <si>
    <t xml:space="preserve">GRUPO No 17  PROTESIS MAMARIAS EXTERNAS   </t>
  </si>
  <si>
    <t>VALOR DEL GRUPO $ 40.000.000</t>
  </si>
  <si>
    <t xml:space="preserve">PROTESIS MAMARIAS EXTERNAS EN TODAS LAS MEDIDAS </t>
  </si>
  <si>
    <t>PROTESIS MAMARIAS EXTERNAS  EN TODAS LAS MEDIDAS.</t>
  </si>
  <si>
    <t>GRUPO No 18   CATETER HISTEROSONOGRAFIA</t>
  </si>
  <si>
    <t>VALOR TOTAL DE GRUPO:$ 13.000.000</t>
  </si>
  <si>
    <t xml:space="preserve">CATETER DE HISTEROSONOGRAFIA </t>
  </si>
  <si>
    <t xml:space="preserve">CATETER DE SONOHISTEROGRAFIA </t>
  </si>
  <si>
    <t xml:space="preserve">GRUPO No 19  MALLAS GINECO   </t>
  </si>
  <si>
    <t xml:space="preserve">COTIZACION 2 </t>
  </si>
  <si>
    <t>COTIZACION 3</t>
  </si>
  <si>
    <t>COTIZACION4</t>
  </si>
  <si>
    <t>VALOR TOTAL DE GRUPO:$ 35.000.000</t>
  </si>
  <si>
    <t xml:space="preserve">MALLA PARA PROLAPSO ANTERIOR </t>
  </si>
  <si>
    <t xml:space="preserve">MALLA PARA PROLAPSO ANTERIOR. CONSTA DE AGUJAS EN ACERO INOXIDABLE , MALLA EN POLIPROPILENO , SITEMA DE DOS TIPOS DE AGUJA  ,AGUJA ANTERIOR Y AGUJA POSTERIOR DE 2.3MM. C0N FUNDA </t>
  </si>
  <si>
    <t xml:space="preserve">UNDS. </t>
  </si>
  <si>
    <t>RP MEDICAS</t>
  </si>
  <si>
    <t>$3.367.000</t>
  </si>
  <si>
    <t xml:space="preserve"> OTRA VEZ RP MEDICAS</t>
  </si>
  <si>
    <t>$3'957.000</t>
  </si>
  <si>
    <t>TECNOLOGIAS MEDICAS  COLOMBIA</t>
  </si>
  <si>
    <t>MALLA POLIPROPILENO POSTERIOR</t>
  </si>
  <si>
    <t>SISTEMA TRANSVAGINAL INTEGRAL QUE CONSTA DE AGUJAS DE ACERO INOXIDABLE QUE SE USAN PASA POSAR EL CABESTRILLO DE MALLA DE PROLIPOPRILENO MONIFILAMENTO PARA FIJACION DE CUPULA VAGINAL A  LIGAMENTOS SACROESPINOSOS. TIPO DE AGUJA POSTERIOR DE  2.4 MM CON FUNDA PROTECTORA</t>
  </si>
  <si>
    <t>BOSTON CIENTIFIC</t>
  </si>
  <si>
    <t>$2`843.000</t>
  </si>
  <si>
    <t>$3´340.700</t>
  </si>
  <si>
    <t xml:space="preserve">  GIL MEDICA</t>
  </si>
  <si>
    <t>SISTEMA  CINTA INCONTINENCIA VIA VAGINAL</t>
  </si>
  <si>
    <t xml:space="preserve">SISTEMA  CINTA INCONTINENCIA VIA VAGINAL CON INSICION UNICA , AGUJA DE 2.3MM.  DE POLIPROPILENO CON UNA PUNTA DE AUTOFIJACION EN POLIPROPILENO </t>
  </si>
  <si>
    <t xml:space="preserve">KIT </t>
  </si>
  <si>
    <t>$1`094.000</t>
  </si>
  <si>
    <t>1'542.000</t>
  </si>
  <si>
    <t>GRUPO No 20  GUIA Y CAMISAS DE UROLOGIA</t>
  </si>
  <si>
    <t xml:space="preserve">COTIZACION 2  </t>
  </si>
  <si>
    <t xml:space="preserve">COTIZACION  3 </t>
  </si>
  <si>
    <t>COTIZACION  4</t>
  </si>
  <si>
    <t>COTIZACION  5</t>
  </si>
  <si>
    <t>COTIZACION  6</t>
  </si>
  <si>
    <t>COTIZACION  7</t>
  </si>
  <si>
    <t>VALOR TOTAL DE GRUPO:$ 31.000.000</t>
  </si>
  <si>
    <t>CAMISAS DE ACCESO URETERAL  DE 9.5 A 12 FR DE  28 CM A 55 CM</t>
  </si>
  <si>
    <t>CAMISAS DE ACCESO URETERAL  9.5 A 15  FR DE DIAMETRO INTERNO,  DE 28  CM A 55 CM DE LONG</t>
  </si>
  <si>
    <t>$755.000</t>
  </si>
  <si>
    <t>CAMISA AMPLATZ RENAL 24FR A  30 FR  X 17 CM  A 20 CM</t>
  </si>
  <si>
    <t>CAMISA AMPLATZ RENAL 24FR A 30 FR  X 17 CM  DE LONG</t>
  </si>
  <si>
    <t>GUIA NITINOL RECTA O CURVA</t>
  </si>
  <si>
    <t>GUIA NITINOL RECTA O CURVA 0.35  A  0.38 X 150 CM</t>
  </si>
  <si>
    <t>GUIA HIDROFILICA - NITINOL</t>
  </si>
  <si>
    <t>GUIA  RECUBIERTA HIDROFILICA - NITINOL DE 0.35 A 0.38  X 150 CM DE LONG.</t>
  </si>
  <si>
    <t>$150.000</t>
  </si>
  <si>
    <t>BIOTRONITECH</t>
  </si>
  <si>
    <t>RP  MEDICAS  OTRA VEZ</t>
  </si>
  <si>
    <t>TECNOLOGIAS MEDICAS</t>
  </si>
  <si>
    <t>TECNOLOGIAS OTRA VEZ</t>
  </si>
  <si>
    <t>M YM  EQUIPOS  MEDICOS</t>
  </si>
  <si>
    <t>SET DE DILATADORES URETERALES</t>
  </si>
  <si>
    <t>SET DE DILATADORES 6.0 - 12.0 X 60 A 70 CM</t>
  </si>
  <si>
    <t>CATETER URETERAL PUNTA ABIERTA FINAL</t>
  </si>
  <si>
    <t>CATETER URETERAL PUNTA ABIERTA FINAL 6 FR X 70 CM</t>
  </si>
  <si>
    <t>$ 46.000</t>
  </si>
  <si>
    <t>CATETER URETERAL PUNTA ABIERTA FINAL PEDIATRICO</t>
  </si>
  <si>
    <t>CATETER URETERAL PUNTA ABIERTA FINAL 4 FR   PEDIATRICO</t>
  </si>
  <si>
    <t>CATETER URETRAL BILUMEN</t>
  </si>
  <si>
    <t>CATETER URETRAL BILUMEN PARA URODINAMIA</t>
  </si>
  <si>
    <t>GRUPO No 21  PINZAS  DE BIOPSIA</t>
  </si>
  <si>
    <t>VALOR TOTAL DE GRUPO:$ 8.700.000</t>
  </si>
  <si>
    <t>PINZA BIOPSIA  2.4 FR X 115 CM</t>
  </si>
  <si>
    <t>GRUPO No 22  ASAS RECEPTOSCOPIO WOLF</t>
  </si>
  <si>
    <t xml:space="preserve">ASAS PARA RECEPTOSCOPIO COMPATIBLE CON EQUIPO DE LA INSTITUCION </t>
  </si>
  <si>
    <t xml:space="preserve">ASAS NO ESTABILIZADAS PARA RECECTOSCOPIO COMPATIBLE CON EQUIPO DE LA INSTITUCION </t>
  </si>
  <si>
    <t xml:space="preserve">GRUPO No 23  DESINFECTANTE DE ALTO NIVEL </t>
  </si>
  <si>
    <t>VALOR DE GRUPO $  74.000.000</t>
  </si>
  <si>
    <t xml:space="preserve">DESINFECTANTE DE ALTO NIVEL </t>
  </si>
  <si>
    <t xml:space="preserve">PARA DESINFECCION DE ALTO NIVEL, MOLECULA DE ORTOFALDEHIDO AL 0,55 %, NO REQUIERE ACTIVACION, TIEMPO DE DESINFECCION POR CONTACTO DE 5 MINUTOS, NO EMITE VAPORES, MONITOREO CON TIRILLAS DE MEDICION DE CONCENTRACION MINIMA EFECTIVA, PRESENTACION EN GALON DE 3,75ML, TIENE INDICADOR CROMOFORICO QUE TIÑE PRESENCIA DE PROTEINA. PARA LA UTILIZACION DE ESTE INSUMO SE REQUIERE DE 4 LAVADORAS PARA ENDOSCOPIOS </t>
  </si>
  <si>
    <t>PHARMEUROPEA</t>
  </si>
  <si>
    <t xml:space="preserve">TIRAS PARA MEDICION DE CONCENTRACION MINIMA EFECTIVA DE   ORTOFALDEHIDO </t>
  </si>
  <si>
    <t xml:space="preserve">TIRAS PARA MEDICION DE CONCENTRACION MINIMA EFECTIVA DE   ORTOFALDEHIDO, PAPEL REACTIVO IMPREGNADO DE SULFATO SODICO Y COLORANTE SENSIBLE AL PH, PRESENTACION 120 TIRILLAS POR CAJA. </t>
  </si>
  <si>
    <t xml:space="preserve">GRUPO No. 24   PH. METRIA. </t>
  </si>
  <si>
    <t>VALOR TOTAL DEL GRUPO: $25.000.000</t>
  </si>
  <si>
    <t>BUFFE SOLUCION PH4.00+/-0.5</t>
  </si>
  <si>
    <t>FRASCOS DE 250 A 500 ML PARA EQUIPO DE  PHMETRIA INSTITUCIONAL</t>
  </si>
  <si>
    <t>FRASCOS</t>
  </si>
  <si>
    <t>BUFFE SOLUCION PH7.00+/-0.5</t>
  </si>
  <si>
    <t>FRASCOS DE 500 ML PARA EQUIPO DE  PHMETRIA INSTITUCIONAL</t>
  </si>
  <si>
    <t>CATETER DE PH METRIA</t>
  </si>
  <si>
    <t>CATETER PARA EQUIPO DE PHMETRIA  INSTITUCIONAL SENSOR DUAL, SENSOR GASTRICO.</t>
  </si>
  <si>
    <t>CATETER DE PH METRIA + IMPEDACIOMETRIA</t>
  </si>
  <si>
    <t>CATETER PARA EQUIPO DE PHMETRIA MAS IMPEDANCIOMETRIA INSTITUCIONAL</t>
  </si>
  <si>
    <t xml:space="preserve">GRUPO No. 25  .KIT  Y SONDA GASTROSTOMIA . </t>
  </si>
  <si>
    <t>COTIZACION 2</t>
  </si>
  <si>
    <t>COTIZACION 4</t>
  </si>
  <si>
    <t>VALOR TOTAL DEL GRUPO: $ 35.000.000</t>
  </si>
  <si>
    <t>KIT DE  GASTROSTOMIA ADULTO No 20 - 24</t>
  </si>
  <si>
    <t xml:space="preserve">KIT GASTROTOMIA DE USO ENDOSCOPICO  PERCUTANEO PARA GASTROSTOMIAS, PARA PACIENTES QUE REQUIEREN SOPORTE NUTRICIONAL PARENTERAL. ESTE DISPOSITIVO SE SUMINISTRA ESTÉRIL Y ES DESECHABLE, PARA ÚNICO USO. </t>
  </si>
  <si>
    <t>DIMENSIONES:TUBO DE ALIMENTACIÓN 20 -  24 FR.</t>
  </si>
  <si>
    <t>MEDTRONIC</t>
  </si>
  <si>
    <t>CONTIENE:</t>
  </si>
  <si>
    <t>1 ASA</t>
  </si>
  <si>
    <t xml:space="preserve">MY M EQUIIPOS </t>
  </si>
  <si>
    <t>1PUNTA CONICA (FORMA DE HONGO)</t>
  </si>
  <si>
    <t>1 TUBO DE ALIMENTACIÓN EN SILICONA</t>
  </si>
  <si>
    <t>1 ADAPTADOR UNIVERSAL</t>
  </si>
  <si>
    <t>SEGURO DOBLE</t>
  </si>
  <si>
    <t>CINTA PARA HALAR</t>
  </si>
  <si>
    <t>GASA, JERINGA, AGUJA CALIBRADORA, BISTURÍ, UNA CÁNULA DE AGUJA, TIJERAS, ADAPTADOR DE 2RETROALIMENTACIÓN Y MANUAL DE INSTRUCCIONES.</t>
  </si>
  <si>
    <t xml:space="preserve">GRUPO No 26  BALONES INTRAGASTRICOS </t>
  </si>
  <si>
    <t>VALOR DE GRUPO $ 21.000.000</t>
  </si>
  <si>
    <t xml:space="preserve">CODIGO  </t>
  </si>
  <si>
    <t xml:space="preserve">INTERNO </t>
  </si>
  <si>
    <t xml:space="preserve">BALON INTRAGASTRICO  </t>
  </si>
  <si>
    <t>BALON INTRAGASTRICO. UTILIZADO PARA PACIENTES CON SOBREPESO</t>
  </si>
  <si>
    <t xml:space="preserve">KIT DE RETIRO DE BALON INTRAGASTRICO </t>
  </si>
  <si>
    <t xml:space="preserve">KIT DE RETIRO COMPATIBLE CON BALON INTRAGASTRICO </t>
  </si>
  <si>
    <t xml:space="preserve">GRUPO No 27   CATETERES EMBOLECTOMIA  VASCULAR . </t>
  </si>
  <si>
    <t>VALOR TOTAL DEL GRUPO: $5.000.000</t>
  </si>
  <si>
    <t xml:space="preserve">NOMBRE DEL ELEMENTO                                                     </t>
  </si>
  <si>
    <t xml:space="preserve">CATETER DE EMBOLECTOMIA DE VIA ARTERIAL DE CALIBRE 2 FR MONOLUMEN </t>
  </si>
  <si>
    <t xml:space="preserve">CATETER DE 60CM DE LONGITUD, </t>
  </si>
  <si>
    <t xml:space="preserve">CATETER DE EMBOLECTOMIA DE VIA ARTERIAL DE CALIBRE 3 FR MONOLUMEN </t>
  </si>
  <si>
    <t xml:space="preserve">CATETER DE 80CM DE LONGITUD, </t>
  </si>
  <si>
    <t>CATETER DE EMBOLECTOMIA DE VIA ARTERIAL DE CALIBRE 4 FR MONOLUMEN</t>
  </si>
  <si>
    <t>CATETER DE EMBOLECTOMIA DE VIA ARTERIAL DE CALIBRE 5 FR MONOLUMEN</t>
  </si>
  <si>
    <t>GRUPO No  28  COIL DE EMBOLIZACION DE LIBERACION CONTROLADA</t>
  </si>
  <si>
    <t>VALOR TOTAL DEL GRUPO: $ 18.000.000</t>
  </si>
  <si>
    <t xml:space="preserve">SISTEMA DE  LIBERACION CONTROLADA PARA COIL </t>
  </si>
  <si>
    <t>COILS FIBRADOS EN PLATINO DE 0,018</t>
  </si>
  <si>
    <t xml:space="preserve">COILS FIBRADOS EN PLATINO DE 0,035 - 0,038 CORTO HASTA 14 CM </t>
  </si>
  <si>
    <t xml:space="preserve">COILS FIBRADOS EN PLATINO DE 0,035 - 0,038 LARGO HASTA 20 CM </t>
  </si>
  <si>
    <t xml:space="preserve">GRUPO No .29   SISTEMA TRATAMIENTO OCLUSOR </t>
  </si>
  <si>
    <t>VALOR TOTAL DEL GRUPO: $ 9.000.000</t>
  </si>
  <si>
    <t>SISTEMA  DE OCLUSION VASCULAR PLUG</t>
  </si>
  <si>
    <t>GRUPO No 30  PROTESIS VASCULAR</t>
  </si>
  <si>
    <t>PROTESIS VASCULAR RECTA DE DACRON  DE 8MM X 60 A 70 CM</t>
  </si>
  <si>
    <t>PROTESIS VASCULARRECTA DE DACRON  CALIBRE 8 MM, LONGITUD 60 A 70 CMS .POROSIDAD CERO . TEJIDO TIPO KNITTED (AORTA ABDOMINAL). GELATINIZADA.SET DE 8-18MM.</t>
  </si>
  <si>
    <t xml:space="preserve">PROTESIS VASCULAR </t>
  </si>
  <si>
    <t>PROTESIS VASCULAR EN DACRON RECTA DE 16MMX20 CM</t>
  </si>
  <si>
    <t>EN DACRON RECTA DE 16MMX20 A 30  CM</t>
  </si>
  <si>
    <t>POROSIDAD CERO TEJIDO TIPO KNITTED (AORTA ABDOMINAL)</t>
  </si>
  <si>
    <t xml:space="preserve">PROTESIS VASCULAR EN </t>
  </si>
  <si>
    <t>PROTESIS VASCULAR EN DACRON RECTA DE 18MMX40 CM</t>
  </si>
  <si>
    <t>DACRON RECTA DE 18MMX 25 A 40 CM</t>
  </si>
  <si>
    <t>PROTESIS VASCULAR EN DACRON RECTA DE 20MMX20 CM</t>
  </si>
  <si>
    <t>DACRON RECTA DE 20MMX20 A 25  CM</t>
  </si>
  <si>
    <t>PROTESIS VASCULAR RECTA DE DACRON DE 22MM X 25CM</t>
  </si>
  <si>
    <t xml:space="preserve"> PROTESIS VASCULAR RECTA DE DACRON DE CALIBRE 22 MM. LONGUITUD 25 CMS  </t>
  </si>
  <si>
    <t>POROSIDAD CERO TEJIDO TIPO WOVEN  (AORTA TORACICA)</t>
  </si>
  <si>
    <t>PROTESIS VASCULAR RECTA DE DACRON DE 24 A 26MM X 15 A 30CM</t>
  </si>
  <si>
    <t xml:space="preserve">PROTESIS VASCULAR RECTA DE DACRON DE CALIBRE 26 MM. LONGUITUD DE 15 A 30 CMS  </t>
  </si>
  <si>
    <t>PROTESIS VASCULAR RECTA DE DACRON DE 28MM X 15 A 30 CM</t>
  </si>
  <si>
    <t>PROTESIS VASCULAR RECTA DE DACRON DE CALIBRE 28 MM. LONGUITUD 15 A 30 CMS  POROSIDAD CERO TEJIDO TIPO WOVEN  (AORTA TORACICA)</t>
  </si>
  <si>
    <t>PROTESIS VASCULAR RECTA DE DACRON DE 30MM A 32 MM  X 15 A 30 CM</t>
  </si>
  <si>
    <t>PROTESIS VASCULAR RECTA DE DACRON DE CALIBRE 30 MM. LONGUITUD 15 A 30 CMS  POROSIDAD CERO TEJIDO TIPO WOVEN  (AORTA TORACICA)</t>
  </si>
  <si>
    <t>PROTESIS VASCULAR BIFURCADA EN DACRON DE  14 X7MM X45 A 50 CM</t>
  </si>
  <si>
    <t xml:space="preserve">PROTESIS VASCULAR BIFURCADA EN DACRON ,  CALIBRE 14 X 7MM, LONGITUD 45 A 50 CMS, BIFURCADA,  CERO POROSIDAD. </t>
  </si>
  <si>
    <t>PROTESIS VASCULAR BIFURCADA EN DACRON  DE 16 X 8MM X 45 A 50 CM</t>
  </si>
  <si>
    <t>PROTESIS VASCULAR BIFURCADA EN DACRON  DE 16 X 8MM X 45 A 50 CM CERO POROSIDAD</t>
  </si>
  <si>
    <t>PROTESIS VASCULAR BIFURCADA EN DACRON  DE 18 X 9MM X 45 A 50 CM</t>
  </si>
  <si>
    <t xml:space="preserve">PROTESIS VASCULAR BIFURCADA EN DACRON  DE 18 X 9MM X 45 A 50 CM CERO POROSIDAD </t>
  </si>
  <si>
    <t>PROTESIS VASCULAR BIFURCADA EN DACRON DE 20 X 10MM X 45 A 50 CM CM.</t>
  </si>
  <si>
    <t xml:space="preserve">PROTESIS VASCULAR BIFURCADA EN DACRON DE 20 X 10MM X 45 A 50 CM CM CERO POROSIDAD </t>
  </si>
  <si>
    <t>PROTESIS VASCULAR BIFURCADA EN DACRON DE 22 X 11MM X 45 A 50 CM CM.</t>
  </si>
  <si>
    <t xml:space="preserve">PROTESIS VASCULAR BIFURCADA EN DACRON DE 22 X 11MM X 45 A 50 CM CM CERO POROSIDAD </t>
  </si>
  <si>
    <t>PROTESIS VASCULAR EN PTFE RECTA, CALIBRE 5 MM, LONGUITUD 60 A 70 CMS.</t>
  </si>
  <si>
    <t xml:space="preserve">PROTESIS VASCULAR EN PTFE, RECTA, CALIBRE 6 MM X 40 A 70 CMS. ANILLOS EN ESPIRAL O INDEPENDIENTES  X 30 CM </t>
  </si>
  <si>
    <t>PROTESIS VASCULAR EN PTFE RECTA CALIBRE  8MMX 30 A 80CM REFORZADA CON ESPIRAL O ANILLOS INDEPENDIENTES REMOVIBLES DE 30 A 70 CM</t>
  </si>
  <si>
    <t xml:space="preserve">GRUPO No 31    VASCULAR SISTEMA RE - ENTRADA </t>
  </si>
  <si>
    <t>VALOR TOTAL DEL GRUPO: $ 3.000.000</t>
  </si>
  <si>
    <t xml:space="preserve">CATETER SISTEMA RE- ENTRADA </t>
  </si>
  <si>
    <t>SISTEMA DE RE- ENTRADA A LA LUZ VASCULAR. CATETER BALON DEFECTABLE  CON MARCA RADIOPACA  PARA USO CON GUIA , LANCETA DE ACERO INOXIDABLE PARA USO CON GUIA 0,14".</t>
  </si>
  <si>
    <t>GRUPO No  32. STENT MEDICADO PERIFERICOS</t>
  </si>
  <si>
    <t>VALOR TOTAL DEL GRUPO: $ 44.000.000</t>
  </si>
  <si>
    <t>VALOR DE VJ AÑO PASADO</t>
  </si>
  <si>
    <t>STENT MEDICADO PERIFERICO</t>
  </si>
  <si>
    <t xml:space="preserve">STENT PARA MENEJO DE ENFERMEDAD VENOSA  CENTRAL </t>
  </si>
  <si>
    <t>STENT PARA MENEJO DE ENFERMEDAD VENOSA  CENTRAL</t>
  </si>
  <si>
    <t>STENT PARA MENEJO DE ENFERMEDAD VENOSA PELVICA Y VENA RENAL</t>
  </si>
  <si>
    <t>GRUPO No 33. SISTEMA DE CIERRE PERCUTANEO</t>
  </si>
  <si>
    <t xml:space="preserve">SISTEMA DE CIERRE PERCUTANEO CON SUTURA </t>
  </si>
  <si>
    <t>GRUPO No 34.  INTRODUCTORES VASCULARES</t>
  </si>
  <si>
    <t xml:space="preserve">INTRODUCTORES HIDROFILICOS RECTOR DE 45  CM . DE 6-12FR </t>
  </si>
  <si>
    <t>INTRODUCTORES HIDROFILICOS RECTOR DE 45 .  DE 6-12FR</t>
  </si>
  <si>
    <t>INTRODUCTORES HIDROFILICOS RECTOR  DE  60 CM .  DE 6-12FR</t>
  </si>
  <si>
    <t>INTRODUCTORES HIDROFILICOS RECTOR  60 CM .  DE 6-12FR</t>
  </si>
  <si>
    <t xml:space="preserve">GRUPO No 35 . STENT PARA MANEJO DE PATOLOGIA POPLITEA </t>
  </si>
  <si>
    <t xml:space="preserve">STENT PARA MANEJO DE PATOLOGIA POPLITEA </t>
  </si>
  <si>
    <t>GRUPO No 36. CATETER DE ASPIRACION Y TROMBECTOMIA</t>
  </si>
  <si>
    <t>VALOR TOTAL DEL GRUPO: $ 5.000.000</t>
  </si>
  <si>
    <t xml:space="preserve">CATETERES DE ASPIRACION DE TROMBOS </t>
  </si>
  <si>
    <t xml:space="preserve">CATETERES DE TROMBECTOMIA MECANICA </t>
  </si>
  <si>
    <t>GRUPO No 37. CANULA SUPRAGLOTICA</t>
  </si>
  <si>
    <t xml:space="preserve">VALOR TOTAL DEL GRUPO: $17.000.000 </t>
  </si>
  <si>
    <t>CANULA SUPRAGLOTICA NUMERO 1,0</t>
  </si>
  <si>
    <t>CANULA SUPRAGLOTICA NUMERO  1,5</t>
  </si>
  <si>
    <t>CANULA SUPRAGLOTICA NUMERO  2,0</t>
  </si>
  <si>
    <t>CANULA SUPRAGLOTICA NUMERO  2,5</t>
  </si>
  <si>
    <t>CANULA SUPRAGLOTICA NUMERO 3</t>
  </si>
  <si>
    <t>CANULA SUPRAGLOTICA NUMERO 4</t>
  </si>
  <si>
    <t>CANULA SUPRAGLOTICA NUMERO 5</t>
  </si>
  <si>
    <t>GRUPO No 38 . MASCARA LARINGEA CON ESTABILIZADOR</t>
  </si>
  <si>
    <t>MASCARA LARINGEA CON ESTABILIZADOR METALICO Y TUBO ENDOTRAQUEAL No 3,4 Y 5. REUTILIZABLES. LIBRE DE LATEX. MATERIAL SILICONADO TIPO MEDICO.</t>
  </si>
  <si>
    <t>MASCARA LARINGEA CON ESTABILIZADOR METALICO Y TUBO ENDOTRAQUEAL No 3,4 Y 5.  REUTILIZABLES. LIBRE DE LATEX. MATERIAL SILICONADO TIPO MEDICO.</t>
  </si>
  <si>
    <t>RP  MEDICAS</t>
  </si>
  <si>
    <t>GRUPO No 39. FORMALDEHIDO</t>
  </si>
  <si>
    <t xml:space="preserve">NOMBRE </t>
  </si>
  <si>
    <t>ESPECIFICACIONES TECNICAS</t>
  </si>
  <si>
    <t xml:space="preserve">BOLSAS DE LIQUIDO FORMALDEHIDO AL 2 %, PARA AUTOCLAVE </t>
  </si>
  <si>
    <t>1. SOLUCIÓN DE AGENTE ESTERILIZANTE DE FORMALDEHIDO AL 2%. . 2. BOLSAS EN LDPE, DE 2.7 LITROS DE CAPACIDAD. 3. SOLUCIÓN EFECTIVA ESTABILIZADA BASADA EN ALDEHÍDO.  4. COMPATIBLE CON AUTOCLAVE 130LF-2 MARCA MATACHANA DE LA INSTITUCIÓN.</t>
  </si>
  <si>
    <t>BOLSA DE SOLUCION</t>
  </si>
  <si>
    <t>KAIKA</t>
  </si>
  <si>
    <t>PAPEL PLEGADO REGISTRADOR GRAFICO</t>
  </si>
  <si>
    <t>1. PAPEL REGISTRADOR TEMPERATURA PRESIÓN 100 MM ESCALA 0°-100°C Y 0-1 BAR. 2. PAPEL PARA REGISTRADOR DEL ESTERILIZADOR A BAJA TEMPERATURA MODELO 130 LF, GRÁFICA, PRESIÓN TEMPERATURA Y TEXTO.3. COMPATIBLE CON ESTERILIZADORES MATACHANA DE LA INSTITUCIÓN.</t>
  </si>
  <si>
    <t>PLUMIN ROJO</t>
  </si>
  <si>
    <t xml:space="preserve">1. PLUMÍN REGISTRADOR GRÁFICO PARA ESTERILIZADOR A FORMALDEHIDO 130 LF. 2. GRAFICA LA CURVA DE TEMPERATURA CON COLOR ROJO. 3. COMPATIBLE CON LOS ESTERILIZADORES MATACHANA DE LA INSTITUCIÓN. 4.INDICADOR DE TEMPERATURA. </t>
  </si>
  <si>
    <t>PLUMIN VERDE</t>
  </si>
  <si>
    <t xml:space="preserve"> 1. PLUMÍN REGISTRADOR GRÁFICO PARA ESTERILIZADOR A FORMALDEHIDO 130 LF. 2. GRAFICA TODS LOS DATOS DE PRESIÓN DE LA CÁMARA. 3. COMPATIBLE CON LOS ESTERILIZADORES MATACHANA  DE LA INSTITUCIÓN. 4. INDICADOR DE PRESIÓN. </t>
  </si>
  <si>
    <t>PLUMIN AZUL</t>
  </si>
  <si>
    <t>1. PLUMÍN REGISTRADOR GRÁFICO PARA ESTERILIZADOR A FORMALDEHIDO 130 LF. 2. PLUMILLA PLOTTER TEXTOS.3. PLUMILLA PARA REGISTRADOR GRÁFICO DEL ESTERILIZADOR A FORMALDEHIDO IMPRIME TEXTOS Y MENSAJES DEL EQUIPO.</t>
  </si>
  <si>
    <t>PAPEL TERMICO PARA IMPRESORA</t>
  </si>
  <si>
    <t>1.ROLLO DE PAPEL TÉRMICO PARA IMPRESORA. 2. PAPEL TÉRMICO IMPRESORA GEBE MATACHANA. 3.DIÁMETRO 60 X 57, 5 MM. 4.PARA ESTERILIZADOR A VAPOR MODELO S1000, COMPATIBLE CON MARCA MATACHANA DE LA INSTITUCIÓN</t>
  </si>
  <si>
    <t>FILTRO DE SEDIMENTO</t>
  </si>
  <si>
    <t xml:space="preserve">1. FILTRO DE SEDIMENTOS PARA ENTRADA DE AGUA DE 50 MICAS. 2.PARA AUTOCLAVES MARCA MATACHANA . 3.COMPATIBLES CON EQUIPOS MATACHANA, </t>
  </si>
  <si>
    <t>UNIDAD EN CAJA</t>
  </si>
  <si>
    <t>SAL BLANCA</t>
  </si>
  <si>
    <t xml:space="preserve">1. SAL BLANCA PARA SISTEMA DESCACIFICADOR DE AGUA. 2.PRESENTACIÓN BULTO.  3.SAL MARINA O INDUSTRIAL. 4.BULTO DE 25 KILOS APROXIMADAMENTE. </t>
  </si>
  <si>
    <t>BULTO DE 25 KILOS</t>
  </si>
  <si>
    <t>NO OFERTADO</t>
  </si>
  <si>
    <t>GRUPO No 40. PROTECTOR DE MORDIDA ENDOSCOPIA</t>
  </si>
  <si>
    <t>VALOR TOTAL DEL GRUPO: $ 8.000.000</t>
  </si>
  <si>
    <t>PROTECTOR DE MORDIDA PARA REALIZACION DE ENDOSCOPIAS CON SUJETADOR ELASTICO USO DESECHABLE</t>
  </si>
  <si>
    <t>PROTECTOR DE MORDIDA PARA REALIZACION DE ENDOSCOPIAS CON SIJETADOR ELASTICO USO DESECHABLE</t>
  </si>
  <si>
    <t>M Y M EQUIPOS MEDICOS</t>
  </si>
  <si>
    <t xml:space="preserve">GRUPO No 41  PAPEL PARA ELECTRO Y MONITOREO FETAL   </t>
  </si>
  <si>
    <t>VALOR TOTAL DE GRUPO:$5.000.000</t>
  </si>
  <si>
    <t>PAPEL PARA MONITORIA FETAL MARCA EDAN F3 - F6- F9</t>
  </si>
  <si>
    <t>PAPEL PARA MONITORIA FETAL MARCA EDAN F3 - F6 - F9 COMPATIBLE CON EQUIPO DE LA INSTITUCION</t>
  </si>
  <si>
    <t xml:space="preserve">RESMA </t>
  </si>
  <si>
    <t>PAPEL PRINTER PARA VIDEO IMPRESORA ALTA DENSIDAD</t>
  </si>
  <si>
    <t>edwrads</t>
  </si>
  <si>
    <t>ST JUDE</t>
  </si>
  <si>
    <t>ABBOTT</t>
  </si>
  <si>
    <t xml:space="preserve">GRUPO No 42 CATETER ATERECTOMIA Y LAZO DE RECUPERACION </t>
  </si>
  <si>
    <t>VALOR TOTAL DE GRUPO:$13.000.000</t>
  </si>
  <si>
    <t xml:space="preserve">CATETERES DE ATERECTOMIA </t>
  </si>
  <si>
    <t>LAZO DE RECUPERACION ESTÁNDAR TIPO SNARE</t>
  </si>
  <si>
    <t>medtronic</t>
  </si>
  <si>
    <t>VJ CARDIOSISTEMAS</t>
  </si>
  <si>
    <t xml:space="preserve">  </t>
  </si>
  <si>
    <t>SELECCIÓN ABREVIADA 002-2016 ANEXO N° 1 PRECIOS DE REFERENCIA</t>
  </si>
  <si>
    <t>ITEM  ELIMINADO</t>
  </si>
  <si>
    <r>
      <t xml:space="preserve">PINZA BIOPSIA DE CARGA HACIA ATRÁS  PARA OBTENER MUESTRA DE MAYOR TAMAÑO  DE TUMORES EN LA PELVIS RENAL Y URETERES ; DE 2.4 FR X 115 CM DE LONG  </t>
    </r>
    <r>
      <rPr>
        <b/>
        <sz val="8"/>
        <color rgb="FF000000"/>
        <rFont val="Calibri"/>
        <family val="2"/>
      </rPr>
      <t>REUSABLE</t>
    </r>
  </si>
  <si>
    <t xml:space="preserve">42281501 42281500 42281700 </t>
  </si>
  <si>
    <t xml:space="preserve"> 42281500 42281700 </t>
  </si>
  <si>
    <t xml:space="preserve"> ROLLOS</t>
  </si>
  <si>
    <t xml:space="preserve">42281530 42281500 42281700 </t>
  </si>
  <si>
    <t xml:space="preserve">42281520 42281500 42281700 </t>
  </si>
  <si>
    <t xml:space="preserve"> CARTUCHO</t>
  </si>
  <si>
    <t>ROLLO</t>
  </si>
  <si>
    <t xml:space="preserve">42281516 42281500 42281700 </t>
  </si>
  <si>
    <t xml:space="preserve">GRUPO No 43 PAPEL Y CARTUCHOS ANALISIS DE GASES </t>
  </si>
  <si>
    <t>VALOR TOTAL DE GRUPO:$17.000.000</t>
  </si>
  <si>
    <t>SURGICON</t>
  </si>
  <si>
    <r>
      <t>PROTESIS VASCULAR EN PTFE, CONICA CALIBRE 4MM A 7MM A X 35 A 70CM. REFORZADA CON ESPIRAL O</t>
    </r>
    <r>
      <rPr>
        <sz val="8"/>
        <color indexed="8"/>
        <rFont val="Calibri"/>
        <family val="2"/>
        <scheme val="minor"/>
      </rPr>
      <t xml:space="preserve"> ANILLOS INDEPENDIENTES REMOVIBLES </t>
    </r>
  </si>
  <si>
    <r>
      <t xml:space="preserve">PROTESIS VASCULAR EN PTFE Y/O POLIESTER RECTA, CALIBRE O DIAMETRO DE 8MM  Y/O  10MM, LONGUITUD 30 A 70 CMS. </t>
    </r>
    <r>
      <rPr>
        <sz val="8"/>
        <color indexed="8"/>
        <rFont val="Calibri"/>
        <family val="2"/>
        <scheme val="minor"/>
      </rPr>
      <t>REFORZADA CON ESPIRAL O ANILLOS INDEPENDIENTES REMOVIBLES (OPCIONAL)</t>
    </r>
  </si>
  <si>
    <t>VALOR TOTAL DE GRUPO:$ 70.000.000</t>
  </si>
  <si>
    <t>VALOR TOTAL DE GRUPO:$ 100,000,000</t>
  </si>
  <si>
    <t>VALOR TOTAL DEL GRUPO: $50.000.000</t>
  </si>
  <si>
    <t>VALOR TOTAL DEL GRUPO: $ 30.000.000</t>
  </si>
  <si>
    <t>VALOR TOTAL DEL GRUPO: $39,000,000</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</si>
</sst>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5" formatCode="&quot;$&quot;\ #,##0_);\(&quot;$&quot;\ #,##0\)"/>
    <numFmt numFmtId="6" formatCode="&quot;$&quot;\ #,##0_);[Red]\(&quot;$&quot;\ #,##0\)"/>
    <numFmt numFmtId="44" formatCode="_(&quot;$&quot;\ * #,##0.00_);_(&quot;$&quot;\ * \(#,##0.00\);_(&quot;$&quot;\ * &quot;-&quot;??_);_(@_)"/>
    <numFmt numFmtId="43" formatCode="_(* #,##0.00_);_(* \(#,##0.00\);_(* &quot;-&quot;??_);_(@_)"/>
    <numFmt numFmtId="164" formatCode="&quot;$&quot;\ #,##0.00"/>
    <numFmt numFmtId="165" formatCode="#,##0.000"/>
    <numFmt numFmtId="166" formatCode="_(* #,##0_);_(* \(#,##0\);_(* &quot;-&quot;??_);_(@_)"/>
    <numFmt numFmtId="167" formatCode="_(&quot;$&quot;\ * #,##0_);_(&quot;$&quot;\ * \(#,##0\);_(&quot;$&quot;\ * &quot;-&quot;??_);_(@_)"/>
    <numFmt numFmtId="168" formatCode="[$$-240A]\ #,##0_);\([$$-240A]\ #,##0\)"/>
    <numFmt numFmtId="169" formatCode="_([$$-240A]\ * #,##0_);_([$$-240A]\ * \(#,##0\);_([$$-240A]\ * &quot;-&quot;??_);_(@_)"/>
    <numFmt numFmtId="170" formatCode="&quot;$&quot;#,##0;[Red]\-&quot;$&quot;#,##0"/>
    <numFmt numFmtId="171" formatCode="&quot;$&quot;\ #,##0"/>
    <numFmt numFmtId="172" formatCode="_([$$-240A]\ * #,##0.00_);_([$$-240A]\ * \(#,##0.00\);_([$$-240A]\ * &quot;-&quot;??_);_(@_)"/>
  </numFmts>
  <fonts count="20" x14ac:knownFonts="1">
    <font>
      <sz val="11"/>
      <color theme="1"/>
      <name val="Calibri"/>
      <family val="2"/>
      <scheme val="minor"/>
    </font>
    <font>
      <sz val="11"/>
      <color theme="1"/>
      <name val="Calibri"/>
      <family val="2"/>
      <scheme val="minor"/>
    </font>
    <font>
      <b/>
      <sz val="11"/>
      <color theme="1"/>
      <name val="Calibri"/>
      <family val="2"/>
      <scheme val="minor"/>
    </font>
    <font>
      <b/>
      <sz val="11"/>
      <color rgb="FF000000"/>
      <name val="Arial Narrow"/>
      <family val="2"/>
    </font>
    <font>
      <b/>
      <sz val="8"/>
      <color rgb="FF000000"/>
      <name val="Calibri"/>
      <family val="2"/>
    </font>
    <font>
      <b/>
      <sz val="8"/>
      <name val="Calibri"/>
      <family val="2"/>
      <scheme val="minor"/>
    </font>
    <font>
      <sz val="8"/>
      <color rgb="FF000000"/>
      <name val="Calibri"/>
      <family val="2"/>
    </font>
    <font>
      <sz val="8"/>
      <name val="Arial Narrow"/>
      <family val="2"/>
    </font>
    <font>
      <sz val="8"/>
      <name val="Calibri"/>
      <family val="2"/>
      <scheme val="minor"/>
    </font>
    <font>
      <b/>
      <sz val="11"/>
      <color rgb="FF000000"/>
      <name val="Calibri"/>
      <family val="2"/>
    </font>
    <font>
      <sz val="11"/>
      <name val="Calibri"/>
      <family val="2"/>
      <scheme val="minor"/>
    </font>
    <font>
      <sz val="8"/>
      <color rgb="FF000000"/>
      <name val="Calibri"/>
      <family val="2"/>
      <scheme val="minor"/>
    </font>
    <font>
      <sz val="8"/>
      <color theme="1"/>
      <name val="Calibri"/>
      <family val="2"/>
      <scheme val="minor"/>
    </font>
    <font>
      <sz val="8"/>
      <name val="Arial"/>
      <family val="2"/>
    </font>
    <font>
      <sz val="8"/>
      <color rgb="FF000000"/>
      <name val="Arial"/>
      <family val="2"/>
    </font>
    <font>
      <b/>
      <sz val="9"/>
      <color indexed="81"/>
      <name val="Tahoma"/>
      <family val="2"/>
    </font>
    <font>
      <sz val="9"/>
      <color indexed="81"/>
      <name val="Tahoma"/>
      <family val="2"/>
    </font>
    <font>
      <b/>
      <i/>
      <sz val="12"/>
      <color theme="1"/>
      <name val="Calibri"/>
      <family val="2"/>
      <scheme val="minor"/>
    </font>
    <font>
      <b/>
      <i/>
      <sz val="8"/>
      <color rgb="FF000000"/>
      <name val="Calibri"/>
      <family val="2"/>
    </font>
    <font>
      <sz val="8"/>
      <color indexed="8"/>
      <name val="Calibri"/>
      <family val="2"/>
      <scheme val="minor"/>
    </font>
  </fonts>
  <fills count="4">
    <fill>
      <patternFill patternType="none"/>
    </fill>
    <fill>
      <patternFill patternType="gray125"/>
    </fill>
    <fill>
      <patternFill patternType="solid">
        <fgColor theme="0" tint="-0.499984740745262"/>
        <bgColor indexed="64"/>
      </patternFill>
    </fill>
    <fill>
      <patternFill patternType="solid">
        <fgColor rgb="FFFFFF00"/>
        <bgColor indexed="64"/>
      </patternFill>
    </fill>
  </fills>
  <borders count="3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auto="1"/>
      </left>
      <right/>
      <top/>
      <bottom style="medium">
        <color auto="1"/>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medium">
        <color indexed="64"/>
      </left>
      <right/>
      <top/>
      <bottom/>
      <diagonal/>
    </border>
    <border>
      <left style="thin">
        <color indexed="64"/>
      </left>
      <right style="thin">
        <color indexed="64"/>
      </right>
      <top style="medium">
        <color auto="1"/>
      </top>
      <bottom style="thin">
        <color indexed="64"/>
      </bottom>
      <diagonal/>
    </border>
    <border>
      <left style="thin">
        <color indexed="64"/>
      </left>
      <right style="thin">
        <color indexed="64"/>
      </right>
      <top style="thin">
        <color indexed="64"/>
      </top>
      <bottom style="medium">
        <color auto="1"/>
      </bottom>
      <diagonal/>
    </border>
    <border>
      <left style="medium">
        <color auto="1"/>
      </left>
      <right style="thick">
        <color indexed="64"/>
      </right>
      <top style="thick">
        <color indexed="64"/>
      </top>
      <bottom style="medium">
        <color auto="1"/>
      </bottom>
      <diagonal/>
    </border>
    <border>
      <left/>
      <right style="thick">
        <color indexed="64"/>
      </right>
      <top style="thick">
        <color indexed="64"/>
      </top>
      <bottom style="medium">
        <color auto="1"/>
      </bottom>
      <diagonal/>
    </border>
    <border>
      <left style="thick">
        <color indexed="64"/>
      </left>
      <right style="thick">
        <color indexed="64"/>
      </right>
      <top style="thick">
        <color indexed="64"/>
      </top>
      <bottom style="medium">
        <color auto="1"/>
      </bottom>
      <diagonal/>
    </border>
    <border>
      <left style="thick">
        <color indexed="64"/>
      </left>
      <right style="thick">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404">
    <xf numFmtId="0" fontId="0" fillId="0" borderId="0" xfId="0"/>
    <xf numFmtId="0" fontId="3" fillId="0" borderId="0" xfId="0" applyFont="1" applyFill="1" applyAlignment="1">
      <alignment horizontal="center" vertical="center"/>
    </xf>
    <xf numFmtId="0" fontId="0" fillId="0" borderId="0" xfId="0" applyFill="1" applyAlignment="1">
      <alignment horizontal="center"/>
    </xf>
    <xf numFmtId="0" fontId="0" fillId="0" borderId="0" xfId="0" applyFill="1" applyAlignment="1">
      <alignment horizontal="center" vertical="center"/>
    </xf>
    <xf numFmtId="0" fontId="0" fillId="0" borderId="0" xfId="0" applyFill="1" applyBorder="1" applyAlignment="1">
      <alignment horizontal="center"/>
    </xf>
    <xf numFmtId="0" fontId="0" fillId="0" borderId="0" xfId="0" applyFill="1" applyBorder="1" applyAlignment="1">
      <alignment horizontal="center" vertical="center"/>
    </xf>
    <xf numFmtId="0" fontId="0" fillId="0" borderId="0" xfId="0" applyAlignment="1">
      <alignment horizontal="center" vertical="center"/>
    </xf>
    <xf numFmtId="0" fontId="0" fillId="0" borderId="0" xfId="0" applyFill="1"/>
    <xf numFmtId="0" fontId="4" fillId="2" borderId="2" xfId="0" applyFont="1" applyFill="1" applyBorder="1" applyAlignment="1">
      <alignment horizontal="left" vertical="center" wrapText="1"/>
    </xf>
    <xf numFmtId="0" fontId="2" fillId="2" borderId="2" xfId="0" applyFont="1" applyFill="1" applyBorder="1" applyAlignment="1">
      <alignment horizontal="left" vertical="center"/>
    </xf>
    <xf numFmtId="0" fontId="2" fillId="2" borderId="2" xfId="0" applyFont="1" applyFill="1" applyBorder="1" applyAlignment="1">
      <alignment horizontal="left"/>
    </xf>
    <xf numFmtId="0" fontId="5" fillId="2" borderId="2" xfId="0" applyFont="1" applyFill="1" applyBorder="1" applyAlignment="1">
      <alignment horizontal="left" vertical="center" wrapText="1"/>
    </xf>
    <xf numFmtId="0" fontId="2" fillId="2" borderId="4" xfId="0" applyFont="1" applyFill="1" applyBorder="1" applyAlignment="1">
      <alignment horizontal="left" vertical="center"/>
    </xf>
    <xf numFmtId="0" fontId="2" fillId="2" borderId="0" xfId="0" applyFont="1" applyFill="1" applyAlignment="1">
      <alignment horizontal="left" vertical="center"/>
    </xf>
    <xf numFmtId="0" fontId="2" fillId="2" borderId="0" xfId="0" applyFont="1" applyFill="1" applyAlignment="1">
      <alignment horizontal="left"/>
    </xf>
    <xf numFmtId="0" fontId="4" fillId="2" borderId="6" xfId="0" applyFont="1" applyFill="1" applyBorder="1" applyAlignment="1">
      <alignment horizontal="center" vertical="center" wrapText="1"/>
    </xf>
    <xf numFmtId="0" fontId="2" fillId="2" borderId="6" xfId="0" applyFont="1" applyFill="1" applyBorder="1" applyAlignment="1">
      <alignment horizontal="center" vertical="center"/>
    </xf>
    <xf numFmtId="0" fontId="2" fillId="2" borderId="6" xfId="0" applyFont="1" applyFill="1" applyBorder="1" applyAlignment="1">
      <alignment horizontal="center"/>
    </xf>
    <xf numFmtId="0" fontId="5" fillId="2" borderId="6"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0" xfId="0" applyFont="1" applyFill="1"/>
    <xf numFmtId="0" fontId="4" fillId="0" borderId="9"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0" xfId="0" applyFont="1" applyFill="1" applyBorder="1" applyAlignment="1">
      <alignment horizontal="center" vertical="center" wrapText="1"/>
    </xf>
    <xf numFmtId="3" fontId="5" fillId="0" borderId="9" xfId="2" applyNumberFormat="1" applyFont="1" applyFill="1" applyBorder="1" applyAlignment="1">
      <alignment horizontal="center" vertical="center" wrapText="1"/>
    </xf>
    <xf numFmtId="0" fontId="2" fillId="0" borderId="9" xfId="0" applyFont="1" applyFill="1" applyBorder="1" applyAlignment="1">
      <alignment horizontal="center" vertical="center" wrapText="1"/>
    </xf>
    <xf numFmtId="3" fontId="5" fillId="0" borderId="8" xfId="2" applyNumberFormat="1"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3" xfId="0" applyFont="1" applyFill="1" applyBorder="1" applyAlignment="1">
      <alignment horizontal="center" vertical="center" wrapText="1"/>
    </xf>
    <xf numFmtId="3" fontId="0" fillId="0" borderId="7" xfId="0" applyNumberFormat="1" applyFill="1" applyBorder="1" applyAlignment="1">
      <alignment horizontal="center" vertical="center"/>
    </xf>
    <xf numFmtId="3" fontId="0" fillId="0" borderId="9" xfId="0" applyNumberFormat="1" applyFill="1" applyBorder="1" applyAlignment="1">
      <alignment horizontal="center" vertical="center"/>
    </xf>
    <xf numFmtId="3" fontId="0" fillId="0" borderId="3" xfId="0" applyNumberFormat="1" applyFill="1" applyBorder="1" applyAlignment="1">
      <alignment horizontal="center" vertical="center"/>
    </xf>
    <xf numFmtId="0" fontId="0" fillId="0" borderId="3" xfId="0" applyFill="1" applyBorder="1" applyAlignment="1">
      <alignment horizontal="center"/>
    </xf>
    <xf numFmtId="3" fontId="7" fillId="0" borderId="3" xfId="2" applyNumberFormat="1" applyFont="1" applyFill="1" applyBorder="1" applyAlignment="1">
      <alignment horizontal="center" vertical="center"/>
    </xf>
    <xf numFmtId="3" fontId="7" fillId="0" borderId="0" xfId="2" applyNumberFormat="1" applyFont="1" applyFill="1" applyBorder="1" applyAlignment="1">
      <alignment horizontal="center" vertical="center"/>
    </xf>
    <xf numFmtId="3" fontId="0" fillId="0" borderId="10" xfId="0" applyNumberFormat="1" applyFill="1" applyBorder="1" applyAlignment="1">
      <alignment horizontal="center" vertical="center"/>
    </xf>
    <xf numFmtId="0" fontId="0" fillId="0" borderId="6" xfId="0" applyFill="1" applyBorder="1" applyAlignment="1">
      <alignment horizontal="center"/>
    </xf>
    <xf numFmtId="3" fontId="7" fillId="0" borderId="6" xfId="2" applyNumberFormat="1" applyFont="1" applyFill="1" applyBorder="1" applyAlignment="1">
      <alignment horizontal="center" vertical="center"/>
    </xf>
    <xf numFmtId="3" fontId="0" fillId="0" borderId="6" xfId="0" applyNumberFormat="1" applyFill="1" applyBorder="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3" xfId="0" applyFont="1" applyFill="1" applyBorder="1" applyAlignment="1">
      <alignment horizontal="center"/>
    </xf>
    <xf numFmtId="0" fontId="5" fillId="2" borderId="3" xfId="0" applyFont="1" applyFill="1" applyBorder="1" applyAlignment="1">
      <alignment horizontal="center" vertical="center" wrapText="1"/>
    </xf>
    <xf numFmtId="0" fontId="2" fillId="2" borderId="11" xfId="0" applyFont="1" applyFill="1" applyBorder="1" applyAlignment="1">
      <alignment horizontal="center"/>
    </xf>
    <xf numFmtId="0" fontId="2" fillId="2" borderId="4" xfId="0" applyFont="1" applyFill="1" applyBorder="1" applyAlignment="1">
      <alignment horizontal="center" vertical="center" wrapText="1"/>
    </xf>
    <xf numFmtId="0" fontId="2" fillId="2" borderId="0" xfId="0" applyFont="1" applyFill="1" applyBorder="1" applyAlignment="1">
      <alignment horizontal="center" vertical="center"/>
    </xf>
    <xf numFmtId="0" fontId="2" fillId="2" borderId="12" xfId="0" applyFont="1" applyFill="1" applyBorder="1" applyAlignment="1">
      <alignment horizontal="center" vertical="center" wrapText="1"/>
    </xf>
    <xf numFmtId="0" fontId="4" fillId="0" borderId="3" xfId="0" applyFont="1" applyFill="1" applyBorder="1" applyAlignment="1">
      <alignment horizontal="center" vertical="center" wrapText="1"/>
    </xf>
    <xf numFmtId="3" fontId="5" fillId="0" borderId="3" xfId="2"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3" fontId="7" fillId="0" borderId="3" xfId="2" applyNumberFormat="1" applyFont="1" applyFill="1" applyBorder="1" applyAlignment="1">
      <alignment horizontal="center" vertical="center" wrapText="1"/>
    </xf>
    <xf numFmtId="0" fontId="0" fillId="0" borderId="9" xfId="0" applyFill="1" applyBorder="1" applyAlignment="1">
      <alignment horizontal="center"/>
    </xf>
    <xf numFmtId="3" fontId="7" fillId="0" borderId="9" xfId="2" applyNumberFormat="1" applyFont="1" applyFill="1" applyBorder="1" applyAlignment="1">
      <alignment horizontal="center" vertical="center" wrapText="1"/>
    </xf>
    <xf numFmtId="3" fontId="7" fillId="0" borderId="0" xfId="2" applyNumberFormat="1" applyFont="1" applyFill="1" applyBorder="1" applyAlignment="1">
      <alignment horizontal="center" vertical="center" wrapText="1"/>
    </xf>
    <xf numFmtId="3" fontId="7" fillId="0" borderId="6" xfId="2"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2" fillId="2" borderId="2" xfId="0" applyFont="1" applyFill="1" applyBorder="1" applyAlignment="1">
      <alignment horizontal="center" vertical="center"/>
    </xf>
    <xf numFmtId="0" fontId="2" fillId="2" borderId="2" xfId="0" applyFont="1" applyFill="1" applyBorder="1" applyAlignment="1">
      <alignment horizontal="center"/>
    </xf>
    <xf numFmtId="0" fontId="2" fillId="2" borderId="4" xfId="0" applyFont="1" applyFill="1" applyBorder="1" applyAlignment="1">
      <alignment horizontal="center" vertical="center"/>
    </xf>
    <xf numFmtId="0" fontId="2" fillId="2" borderId="2" xfId="0" applyFont="1" applyFill="1" applyBorder="1"/>
    <xf numFmtId="3" fontId="8" fillId="2" borderId="6" xfId="2" applyNumberFormat="1" applyFont="1" applyFill="1" applyBorder="1" applyAlignment="1">
      <alignment horizontal="center" vertical="center" wrapText="1"/>
    </xf>
    <xf numFmtId="0" fontId="2" fillId="2" borderId="6" xfId="0" applyFont="1" applyFill="1" applyBorder="1"/>
    <xf numFmtId="3" fontId="8" fillId="0" borderId="0" xfId="2" applyNumberFormat="1" applyFont="1" applyFill="1" applyBorder="1" applyAlignment="1">
      <alignment horizontal="center" vertical="center" wrapText="1"/>
    </xf>
    <xf numFmtId="3" fontId="5" fillId="0" borderId="0" xfId="2" applyNumberFormat="1" applyFont="1" applyFill="1" applyBorder="1" applyAlignment="1">
      <alignment horizontal="center" vertical="center" wrapText="1"/>
    </xf>
    <xf numFmtId="3" fontId="8" fillId="0" borderId="3" xfId="2" applyNumberFormat="1" applyFont="1" applyFill="1" applyBorder="1" applyAlignment="1">
      <alignment horizontal="center" vertical="center"/>
    </xf>
    <xf numFmtId="3" fontId="8" fillId="0" borderId="0" xfId="2" applyNumberFormat="1" applyFont="1" applyFill="1" applyBorder="1" applyAlignment="1">
      <alignment horizontal="center" vertical="center"/>
    </xf>
    <xf numFmtId="0" fontId="0" fillId="0" borderId="8" xfId="0" applyFill="1" applyBorder="1" applyAlignment="1">
      <alignment horizontal="center" vertical="center"/>
    </xf>
    <xf numFmtId="3" fontId="8" fillId="0" borderId="8" xfId="2" applyNumberFormat="1" applyFont="1" applyFill="1" applyBorder="1" applyAlignment="1">
      <alignment horizontal="center" vertical="center"/>
    </xf>
    <xf numFmtId="3" fontId="0" fillId="0" borderId="8" xfId="0" applyNumberFormat="1" applyFill="1" applyBorder="1" applyAlignment="1">
      <alignment horizontal="center" vertical="center"/>
    </xf>
    <xf numFmtId="3" fontId="0" fillId="0" borderId="0" xfId="0" applyNumberFormat="1" applyFill="1" applyAlignment="1">
      <alignment horizontal="center" vertical="center"/>
    </xf>
    <xf numFmtId="3" fontId="0" fillId="0" borderId="1" xfId="0" applyNumberFormat="1" applyFill="1" applyBorder="1" applyAlignment="1">
      <alignment horizontal="center" vertical="center"/>
    </xf>
    <xf numFmtId="3" fontId="0" fillId="0" borderId="13" xfId="0" applyNumberFormat="1" applyFill="1" applyBorder="1" applyAlignment="1">
      <alignment horizontal="center" vertical="center"/>
    </xf>
    <xf numFmtId="3" fontId="8" fillId="0" borderId="6" xfId="2" applyNumberFormat="1" applyFont="1" applyFill="1" applyBorder="1" applyAlignment="1">
      <alignment horizontal="center" vertical="center"/>
    </xf>
    <xf numFmtId="3" fontId="5" fillId="2" borderId="2" xfId="2"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2" fillId="2" borderId="0" xfId="0" applyFont="1" applyFill="1" applyBorder="1" applyAlignment="1">
      <alignment horizontal="center"/>
    </xf>
    <xf numFmtId="0" fontId="2" fillId="2" borderId="0" xfId="0" applyFont="1" applyFill="1" applyBorder="1" applyAlignment="1">
      <alignment horizontal="center" vertical="center" wrapText="1"/>
    </xf>
    <xf numFmtId="0" fontId="4" fillId="0" borderId="10" xfId="0" applyFont="1" applyFill="1" applyBorder="1" applyAlignment="1">
      <alignment horizontal="center" vertical="center" wrapText="1"/>
    </xf>
    <xf numFmtId="3" fontId="5" fillId="0" borderId="6" xfId="2" applyNumberFormat="1" applyFont="1" applyFill="1" applyBorder="1" applyAlignment="1">
      <alignment horizontal="center" vertical="center" wrapText="1"/>
    </xf>
    <xf numFmtId="164" fontId="0" fillId="0" borderId="9" xfId="0" applyNumberFormat="1" applyFont="1" applyFill="1" applyBorder="1" applyAlignment="1">
      <alignment horizontal="center" vertical="center"/>
    </xf>
    <xf numFmtId="3" fontId="7" fillId="0" borderId="9" xfId="2" applyNumberFormat="1" applyFont="1" applyFill="1" applyBorder="1" applyAlignment="1">
      <alignment horizontal="center" vertical="center"/>
    </xf>
    <xf numFmtId="164" fontId="0" fillId="0" borderId="9" xfId="0" applyNumberFormat="1" applyFill="1" applyBorder="1" applyAlignment="1">
      <alignment horizontal="center" vertical="center"/>
    </xf>
    <xf numFmtId="164" fontId="0" fillId="0" borderId="8" xfId="0" applyNumberFormat="1" applyFill="1" applyBorder="1" applyAlignment="1">
      <alignment horizontal="center" vertical="center"/>
    </xf>
    <xf numFmtId="164" fontId="0" fillId="0" borderId="0" xfId="0" applyNumberFormat="1" applyFill="1" applyAlignment="1">
      <alignment horizontal="center" vertical="center"/>
    </xf>
    <xf numFmtId="0" fontId="6" fillId="2" borderId="2" xfId="0" applyFont="1" applyFill="1" applyBorder="1" applyAlignment="1">
      <alignment horizontal="center" vertical="center" wrapText="1"/>
    </xf>
    <xf numFmtId="0" fontId="0" fillId="2" borderId="2" xfId="0" applyFill="1" applyBorder="1" applyAlignment="1">
      <alignment horizontal="center" vertical="center"/>
    </xf>
    <xf numFmtId="0" fontId="0" fillId="2" borderId="2" xfId="0" applyFill="1" applyBorder="1" applyAlignment="1">
      <alignment horizontal="center"/>
    </xf>
    <xf numFmtId="0" fontId="0" fillId="2" borderId="0" xfId="0" applyFill="1" applyAlignment="1">
      <alignment horizontal="center" vertical="center"/>
    </xf>
    <xf numFmtId="0" fontId="0" fillId="2" borderId="0" xfId="0" applyFill="1"/>
    <xf numFmtId="0" fontId="6" fillId="2" borderId="0" xfId="0" applyFont="1" applyFill="1" applyBorder="1" applyAlignment="1">
      <alignment horizontal="center" vertical="center" wrapText="1"/>
    </xf>
    <xf numFmtId="0" fontId="0" fillId="2" borderId="0" xfId="0" applyFill="1" applyBorder="1" applyAlignment="1">
      <alignment horizontal="center" vertical="center"/>
    </xf>
    <xf numFmtId="0" fontId="0" fillId="2" borderId="0" xfId="0" applyFill="1" applyBorder="1" applyAlignment="1">
      <alignment horizontal="center"/>
    </xf>
    <xf numFmtId="3" fontId="7" fillId="0" borderId="14" xfId="2" applyNumberFormat="1" applyFont="1" applyFill="1" applyBorder="1" applyAlignment="1">
      <alignment horizontal="center" vertical="center" wrapText="1"/>
    </xf>
    <xf numFmtId="3" fontId="0" fillId="0" borderId="6" xfId="0" applyNumberFormat="1" applyFill="1" applyBorder="1" applyAlignment="1">
      <alignment horizontal="center"/>
    </xf>
    <xf numFmtId="0" fontId="2" fillId="2" borderId="4" xfId="0" applyFont="1" applyFill="1" applyBorder="1" applyAlignment="1">
      <alignment horizontal="center"/>
    </xf>
    <xf numFmtId="0" fontId="2" fillId="2" borderId="8" xfId="0" applyFont="1" applyFill="1" applyBorder="1" applyAlignment="1">
      <alignment horizontal="center" vertical="center"/>
    </xf>
    <xf numFmtId="0" fontId="2" fillId="2" borderId="0" xfId="0" applyFont="1" applyFill="1" applyBorder="1"/>
    <xf numFmtId="3" fontId="5" fillId="2" borderId="0" xfId="2" applyNumberFormat="1" applyFont="1" applyFill="1" applyBorder="1" applyAlignment="1">
      <alignment horizontal="center" vertical="center" wrapText="1"/>
    </xf>
    <xf numFmtId="0" fontId="2" fillId="2" borderId="7" xfId="0" applyFont="1" applyFill="1" applyBorder="1" applyAlignment="1">
      <alignment horizontal="center" vertical="center" wrapText="1"/>
    </xf>
    <xf numFmtId="3" fontId="5" fillId="2" borderId="8" xfId="2"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37" fontId="0" fillId="0" borderId="9" xfId="0" applyNumberFormat="1" applyFill="1" applyBorder="1" applyAlignment="1">
      <alignment horizontal="center" vertical="center"/>
    </xf>
    <xf numFmtId="37" fontId="1" fillId="0" borderId="8" xfId="1" applyNumberFormat="1" applyFont="1" applyBorder="1" applyAlignment="1">
      <alignment horizontal="center" vertical="center"/>
    </xf>
    <xf numFmtId="37" fontId="0" fillId="0" borderId="8" xfId="0" applyNumberFormat="1" applyFill="1" applyBorder="1" applyAlignment="1">
      <alignment horizontal="center" vertical="center"/>
    </xf>
    <xf numFmtId="37" fontId="0" fillId="0" borderId="3" xfId="0" applyNumberFormat="1" applyFill="1" applyBorder="1" applyAlignment="1">
      <alignment horizontal="center" vertical="center"/>
    </xf>
    <xf numFmtId="0" fontId="6" fillId="0" borderId="10" xfId="0" applyFont="1" applyFill="1" applyBorder="1" applyAlignment="1">
      <alignment horizontal="center" vertical="center" wrapText="1"/>
    </xf>
    <xf numFmtId="0" fontId="0" fillId="0" borderId="0" xfId="0" applyBorder="1" applyAlignment="1">
      <alignment horizontal="center" vertical="center"/>
    </xf>
    <xf numFmtId="0" fontId="0" fillId="0" borderId="0" xfId="0" applyFill="1" applyBorder="1"/>
    <xf numFmtId="0" fontId="0" fillId="0" borderId="0" xfId="0" applyBorder="1"/>
    <xf numFmtId="0" fontId="2" fillId="2" borderId="17" xfId="0" applyFont="1" applyFill="1" applyBorder="1" applyAlignment="1">
      <alignment horizontal="center" vertical="center"/>
    </xf>
    <xf numFmtId="0" fontId="2" fillId="2" borderId="18" xfId="0" applyFont="1" applyFill="1" applyBorder="1" applyAlignment="1">
      <alignment horizontal="center" vertical="center"/>
    </xf>
    <xf numFmtId="3" fontId="5" fillId="2" borderId="18" xfId="2" applyNumberFormat="1" applyFont="1" applyFill="1" applyBorder="1" applyAlignment="1">
      <alignment horizontal="center" vertical="center" wrapText="1"/>
    </xf>
    <xf numFmtId="0" fontId="4" fillId="0" borderId="12" xfId="0" applyFont="1" applyFill="1" applyBorder="1" applyAlignment="1">
      <alignment horizontal="center" vertical="center" wrapText="1"/>
    </xf>
    <xf numFmtId="0" fontId="0" fillId="0" borderId="14" xfId="0" applyFill="1" applyBorder="1" applyAlignment="1">
      <alignment horizontal="center" vertical="center"/>
    </xf>
    <xf numFmtId="0" fontId="0" fillId="0" borderId="3" xfId="0" applyFill="1" applyBorder="1" applyAlignment="1">
      <alignment horizontal="center" vertical="center"/>
    </xf>
    <xf numFmtId="0" fontId="6" fillId="0" borderId="0" xfId="0" applyFont="1" applyFill="1" applyBorder="1" applyAlignment="1">
      <alignment horizontal="center" vertical="center" wrapText="1"/>
    </xf>
    <xf numFmtId="0" fontId="2" fillId="2" borderId="6" xfId="0" applyFont="1" applyFill="1" applyBorder="1" applyAlignment="1">
      <alignment horizontal="center" vertical="center" wrapText="1"/>
    </xf>
    <xf numFmtId="3" fontId="6" fillId="0" borderId="9" xfId="0" applyNumberFormat="1" applyFont="1" applyFill="1" applyBorder="1" applyAlignment="1">
      <alignment horizontal="center" vertical="center" wrapText="1"/>
    </xf>
    <xf numFmtId="3" fontId="6" fillId="0" borderId="15" xfId="0" applyNumberFormat="1" applyFont="1" applyFill="1" applyBorder="1" applyAlignment="1">
      <alignment horizontal="center" vertical="center" wrapText="1"/>
    </xf>
    <xf numFmtId="3" fontId="8" fillId="2" borderId="2" xfId="2" applyNumberFormat="1" applyFont="1" applyFill="1" applyBorder="1" applyAlignment="1">
      <alignment horizontal="center" vertical="center" wrapText="1"/>
    </xf>
    <xf numFmtId="0" fontId="0" fillId="2" borderId="0" xfId="0" applyFill="1" applyBorder="1" applyAlignment="1">
      <alignment horizontal="center" vertical="center" wrapText="1"/>
    </xf>
    <xf numFmtId="3" fontId="0" fillId="0" borderId="5" xfId="0" applyNumberFormat="1" applyFill="1" applyBorder="1" applyAlignment="1">
      <alignment horizontal="center" vertical="center"/>
    </xf>
    <xf numFmtId="0" fontId="6" fillId="2" borderId="2" xfId="0" applyFont="1" applyFill="1" applyBorder="1" applyAlignment="1">
      <alignment horizontal="left" vertical="center" wrapText="1"/>
    </xf>
    <xf numFmtId="0" fontId="0" fillId="2" borderId="2" xfId="0" applyFill="1" applyBorder="1" applyAlignment="1">
      <alignment horizontal="left" vertical="center"/>
    </xf>
    <xf numFmtId="0" fontId="0" fillId="2" borderId="2" xfId="0" applyFill="1" applyBorder="1" applyAlignment="1">
      <alignment horizontal="left"/>
    </xf>
    <xf numFmtId="3" fontId="8" fillId="2" borderId="2" xfId="2" applyNumberFormat="1" applyFont="1" applyFill="1" applyBorder="1" applyAlignment="1">
      <alignment horizontal="left" vertical="center" wrapText="1"/>
    </xf>
    <xf numFmtId="0" fontId="0" fillId="2" borderId="4" xfId="0" applyFill="1" applyBorder="1" applyAlignment="1">
      <alignment horizontal="left"/>
    </xf>
    <xf numFmtId="0" fontId="0" fillId="2" borderId="0" xfId="0" applyFill="1" applyAlignment="1">
      <alignment horizontal="left" vertical="center"/>
    </xf>
    <xf numFmtId="0" fontId="0" fillId="2" borderId="0" xfId="0" applyFill="1" applyAlignment="1">
      <alignment horizontal="left"/>
    </xf>
    <xf numFmtId="0" fontId="6" fillId="2" borderId="0" xfId="0" applyFont="1" applyFill="1" applyBorder="1" applyAlignment="1">
      <alignment horizontal="left" vertical="center" wrapText="1"/>
    </xf>
    <xf numFmtId="0" fontId="0" fillId="2" borderId="0" xfId="0" applyFill="1" applyBorder="1" applyAlignment="1">
      <alignment horizontal="left" vertical="center"/>
    </xf>
    <xf numFmtId="0" fontId="0" fillId="2" borderId="0" xfId="0" applyFill="1" applyBorder="1" applyAlignment="1">
      <alignment horizontal="left"/>
    </xf>
    <xf numFmtId="0" fontId="0" fillId="2" borderId="0" xfId="0" applyFill="1" applyBorder="1" applyAlignment="1">
      <alignment horizontal="left" vertical="center" wrapText="1"/>
    </xf>
    <xf numFmtId="0" fontId="2" fillId="2" borderId="7" xfId="0" applyFont="1" applyFill="1" applyBorder="1" applyAlignment="1">
      <alignment horizontal="left" vertical="center" wrapText="1"/>
    </xf>
    <xf numFmtId="165" fontId="0" fillId="0" borderId="5" xfId="0" applyNumberFormat="1" applyFill="1" applyBorder="1" applyAlignment="1">
      <alignment horizontal="center" vertical="center"/>
    </xf>
    <xf numFmtId="165" fontId="6" fillId="0" borderId="9" xfId="0" applyNumberFormat="1" applyFont="1" applyFill="1" applyBorder="1" applyAlignment="1">
      <alignment horizontal="center" vertical="center" wrapText="1"/>
    </xf>
    <xf numFmtId="165" fontId="0" fillId="0" borderId="1" xfId="0" applyNumberFormat="1" applyFill="1" applyBorder="1" applyAlignment="1">
      <alignment horizontal="center" vertical="center"/>
    </xf>
    <xf numFmtId="165" fontId="6" fillId="0" borderId="15"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2" borderId="2" xfId="0" applyFill="1" applyBorder="1"/>
    <xf numFmtId="0" fontId="6" fillId="2" borderId="6" xfId="0" applyFont="1" applyFill="1" applyBorder="1" applyAlignment="1">
      <alignment horizontal="center" vertical="center" wrapText="1"/>
    </xf>
    <xf numFmtId="0" fontId="0" fillId="2" borderId="6" xfId="0" applyFill="1" applyBorder="1" applyAlignment="1">
      <alignment horizontal="center" vertical="center"/>
    </xf>
    <xf numFmtId="0" fontId="0" fillId="2" borderId="6" xfId="0" applyFill="1" applyBorder="1" applyAlignment="1">
      <alignment horizontal="center"/>
    </xf>
    <xf numFmtId="0" fontId="0" fillId="2" borderId="7" xfId="0" applyFill="1" applyBorder="1" applyAlignment="1">
      <alignment horizontal="center"/>
    </xf>
    <xf numFmtId="3" fontId="5" fillId="2" borderId="6" xfId="2" applyNumberFormat="1" applyFont="1" applyFill="1" applyBorder="1" applyAlignment="1">
      <alignment horizontal="center" vertical="center" wrapText="1"/>
    </xf>
    <xf numFmtId="0" fontId="0" fillId="2" borderId="6" xfId="0" applyFill="1" applyBorder="1"/>
    <xf numFmtId="166" fontId="0" fillId="0" borderId="3" xfId="0" applyNumberFormat="1" applyFill="1" applyBorder="1" applyAlignment="1">
      <alignment horizontal="center" vertical="center"/>
    </xf>
    <xf numFmtId="3" fontId="7" fillId="0" borderId="8" xfId="2" applyNumberFormat="1" applyFont="1" applyFill="1" applyBorder="1" applyAlignment="1">
      <alignment horizontal="center" vertical="center"/>
    </xf>
    <xf numFmtId="0" fontId="6" fillId="0" borderId="8" xfId="0" applyFont="1" applyFill="1" applyBorder="1" applyAlignment="1">
      <alignment horizontal="center" vertical="center" wrapText="1"/>
    </xf>
    <xf numFmtId="166" fontId="1" fillId="0" borderId="8" xfId="1" applyNumberFormat="1" applyFont="1" applyFill="1" applyBorder="1" applyAlignment="1">
      <alignment horizontal="center" vertical="center" wrapText="1"/>
    </xf>
    <xf numFmtId="166" fontId="6" fillId="0" borderId="8" xfId="0" applyNumberFormat="1" applyFont="1" applyFill="1" applyBorder="1" applyAlignment="1">
      <alignment horizontal="center" vertical="center" wrapText="1"/>
    </xf>
    <xf numFmtId="3" fontId="6" fillId="0" borderId="8" xfId="0" applyNumberFormat="1" applyFont="1" applyFill="1" applyBorder="1" applyAlignment="1">
      <alignment horizontal="center" vertical="center" wrapText="1"/>
    </xf>
    <xf numFmtId="3" fontId="0" fillId="0" borderId="8" xfId="0" applyNumberFormat="1" applyFill="1" applyBorder="1" applyAlignment="1">
      <alignment horizontal="center" vertical="center" wrapText="1"/>
    </xf>
    <xf numFmtId="3" fontId="7" fillId="0" borderId="8" xfId="2" applyNumberFormat="1" applyFont="1" applyFill="1" applyBorder="1" applyAlignment="1">
      <alignment horizontal="center" vertical="center" wrapText="1"/>
    </xf>
    <xf numFmtId="166" fontId="0" fillId="0" borderId="13" xfId="0" applyNumberFormat="1" applyFill="1" applyBorder="1" applyAlignment="1">
      <alignment horizontal="center" vertical="center"/>
    </xf>
    <xf numFmtId="0" fontId="0" fillId="0" borderId="2" xfId="0" applyFill="1" applyBorder="1" applyAlignment="1">
      <alignment horizontal="center"/>
    </xf>
    <xf numFmtId="0" fontId="0" fillId="0" borderId="2" xfId="0" applyFill="1" applyBorder="1" applyAlignment="1">
      <alignment horizontal="center" vertical="center"/>
    </xf>
    <xf numFmtId="0" fontId="6" fillId="0" borderId="12"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0" fillId="2" borderId="6" xfId="0" applyFill="1" applyBorder="1" applyAlignment="1">
      <alignment horizontal="center" vertical="center" wrapText="1"/>
    </xf>
    <xf numFmtId="0" fontId="2" fillId="0" borderId="15" xfId="0" applyFont="1" applyFill="1" applyBorder="1" applyAlignment="1">
      <alignment horizontal="center" vertical="center" wrapText="1"/>
    </xf>
    <xf numFmtId="167" fontId="9" fillId="0" borderId="8" xfId="2" applyNumberFormat="1" applyFont="1" applyFill="1" applyBorder="1" applyAlignment="1">
      <alignment horizontal="center" vertical="center" wrapText="1"/>
    </xf>
    <xf numFmtId="167" fontId="0" fillId="0" borderId="8" xfId="0" applyNumberFormat="1" applyFill="1" applyBorder="1" applyAlignment="1">
      <alignment horizontal="center" vertical="center"/>
    </xf>
    <xf numFmtId="3" fontId="0" fillId="0" borderId="0" xfId="0" applyNumberFormat="1" applyFill="1" applyAlignment="1">
      <alignment horizontal="center"/>
    </xf>
    <xf numFmtId="0" fontId="4" fillId="0" borderId="0" xfId="0" applyFont="1" applyFill="1" applyAlignment="1">
      <alignment horizontal="center" vertical="center" wrapText="1"/>
    </xf>
    <xf numFmtId="0" fontId="4" fillId="2" borderId="0" xfId="0" applyFont="1" applyFill="1" applyBorder="1" applyAlignment="1">
      <alignment horizontal="left" vertical="center" wrapText="1"/>
    </xf>
    <xf numFmtId="3" fontId="10" fillId="0" borderId="14" xfId="2" applyNumberFormat="1" applyFont="1" applyFill="1" applyBorder="1" applyAlignment="1">
      <alignment horizontal="center" vertical="center"/>
    </xf>
    <xf numFmtId="3" fontId="10" fillId="0" borderId="8" xfId="2" applyNumberFormat="1" applyFont="1" applyFill="1" applyBorder="1" applyAlignment="1">
      <alignment horizontal="center" vertical="center"/>
    </xf>
    <xf numFmtId="0" fontId="0" fillId="0" borderId="8" xfId="0" applyNumberFormat="1" applyFill="1" applyBorder="1" applyAlignment="1">
      <alignment horizontal="center" vertical="center" wrapText="1"/>
    </xf>
    <xf numFmtId="0" fontId="0" fillId="0" borderId="13" xfId="0" applyFill="1" applyBorder="1" applyAlignment="1">
      <alignment horizontal="center"/>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3" fontId="0" fillId="0" borderId="15" xfId="0" applyNumberFormat="1" applyFill="1" applyBorder="1" applyAlignment="1">
      <alignment horizontal="center" vertical="center"/>
    </xf>
    <xf numFmtId="3" fontId="8" fillId="0" borderId="14" xfId="2" applyNumberFormat="1" applyFont="1" applyFill="1" applyBorder="1" applyAlignment="1">
      <alignment horizontal="center" vertical="center"/>
    </xf>
    <xf numFmtId="0" fontId="4" fillId="0" borderId="22" xfId="0" applyFont="1" applyFill="1" applyBorder="1" applyAlignment="1">
      <alignment horizontal="center" vertical="center" wrapText="1"/>
    </xf>
    <xf numFmtId="3" fontId="5" fillId="0" borderId="15" xfId="2"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168" fontId="0" fillId="0" borderId="8" xfId="0" applyNumberFormat="1" applyFill="1" applyBorder="1" applyAlignment="1">
      <alignment horizontal="center" vertical="center"/>
    </xf>
    <xf numFmtId="169" fontId="0" fillId="0" borderId="8" xfId="0" applyNumberFormat="1" applyFill="1" applyBorder="1" applyAlignment="1">
      <alignment horizontal="center" vertical="center"/>
    </xf>
    <xf numFmtId="0" fontId="2" fillId="2" borderId="8" xfId="0" applyFont="1" applyFill="1" applyBorder="1"/>
    <xf numFmtId="0" fontId="2" fillId="2" borderId="8" xfId="0" applyFont="1" applyFill="1" applyBorder="1" applyAlignment="1">
      <alignment horizontal="center"/>
    </xf>
    <xf numFmtId="0" fontId="0" fillId="0" borderId="8" xfId="0" applyFill="1" applyBorder="1"/>
    <xf numFmtId="0" fontId="0" fillId="0" borderId="8" xfId="0" applyBorder="1"/>
    <xf numFmtId="3" fontId="7" fillId="0" borderId="14" xfId="2" applyNumberFormat="1" applyFont="1" applyFill="1" applyBorder="1" applyAlignment="1">
      <alignment horizontal="center" vertical="center"/>
    </xf>
    <xf numFmtId="0" fontId="11" fillId="0" borderId="8" xfId="0" applyFont="1" applyFill="1" applyBorder="1" applyAlignment="1">
      <alignment horizontal="center" vertical="center"/>
    </xf>
    <xf numFmtId="0" fontId="12" fillId="0" borderId="8" xfId="0" applyFont="1" applyFill="1" applyBorder="1" applyAlignment="1">
      <alignment horizontal="center" vertical="center"/>
    </xf>
    <xf numFmtId="9" fontId="12" fillId="0" borderId="8" xfId="0" applyNumberFormat="1" applyFont="1" applyFill="1" applyBorder="1" applyAlignment="1">
      <alignment horizontal="center" vertical="center"/>
    </xf>
    <xf numFmtId="164" fontId="12" fillId="0" borderId="8" xfId="0" applyNumberFormat="1" applyFont="1" applyFill="1" applyBorder="1" applyAlignment="1">
      <alignment horizontal="center" vertical="center"/>
    </xf>
    <xf numFmtId="164" fontId="12" fillId="0" borderId="8" xfId="0" applyNumberFormat="1" applyFont="1" applyBorder="1" applyAlignment="1">
      <alignment horizontal="center" vertical="center"/>
    </xf>
    <xf numFmtId="9" fontId="12" fillId="0" borderId="8" xfId="0" applyNumberFormat="1" applyFont="1" applyBorder="1" applyAlignment="1">
      <alignment horizontal="center" vertical="center"/>
    </xf>
    <xf numFmtId="164" fontId="0" fillId="0" borderId="3" xfId="0" applyNumberFormat="1" applyFill="1" applyBorder="1" applyAlignment="1">
      <alignment horizontal="center" vertical="center"/>
    </xf>
    <xf numFmtId="6" fontId="11" fillId="0" borderId="8" xfId="0" applyNumberFormat="1" applyFont="1" applyFill="1" applyBorder="1" applyAlignment="1">
      <alignment horizontal="center" vertical="center"/>
    </xf>
    <xf numFmtId="6" fontId="12" fillId="0" borderId="8" xfId="0" applyNumberFormat="1" applyFont="1" applyFill="1" applyBorder="1" applyAlignment="1">
      <alignment horizontal="center" vertical="center"/>
    </xf>
    <xf numFmtId="3" fontId="12" fillId="0" borderId="8" xfId="0" applyNumberFormat="1" applyFont="1" applyFill="1" applyBorder="1" applyAlignment="1">
      <alignment horizontal="center" vertical="center"/>
    </xf>
    <xf numFmtId="164" fontId="0" fillId="0" borderId="9" xfId="0" applyNumberFormat="1" applyFill="1" applyBorder="1" applyAlignment="1">
      <alignment horizontal="center"/>
    </xf>
    <xf numFmtId="170" fontId="12" fillId="0" borderId="8" xfId="0" applyNumberFormat="1" applyFont="1" applyFill="1" applyBorder="1" applyAlignment="1">
      <alignment horizontal="center" vertical="center"/>
    </xf>
    <xf numFmtId="170" fontId="12" fillId="0" borderId="8" xfId="0" applyNumberFormat="1" applyFont="1" applyBorder="1" applyAlignment="1">
      <alignment horizontal="center" vertical="center"/>
    </xf>
    <xf numFmtId="164" fontId="0" fillId="0" borderId="3" xfId="0" applyNumberFormat="1" applyFill="1" applyBorder="1" applyAlignment="1">
      <alignment horizontal="center"/>
    </xf>
    <xf numFmtId="0" fontId="12" fillId="0" borderId="8" xfId="0" applyFont="1" applyBorder="1" applyAlignment="1">
      <alignment horizontal="center" vertical="center"/>
    </xf>
    <xf numFmtId="166" fontId="1" fillId="0" borderId="8" xfId="1" applyNumberFormat="1" applyFont="1" applyFill="1" applyBorder="1" applyAlignment="1">
      <alignment horizontal="center" vertical="center"/>
    </xf>
    <xf numFmtId="3" fontId="12" fillId="0" borderId="8" xfId="0" applyNumberFormat="1" applyFont="1" applyBorder="1" applyAlignment="1">
      <alignment horizontal="center" vertical="center"/>
    </xf>
    <xf numFmtId="9" fontId="0" fillId="0" borderId="8" xfId="0" applyNumberFormat="1" applyFill="1" applyBorder="1" applyAlignment="1">
      <alignment horizontal="center" vertical="center"/>
    </xf>
    <xf numFmtId="171" fontId="0" fillId="0" borderId="8" xfId="0" applyNumberFormat="1" applyFill="1" applyBorder="1" applyAlignment="1">
      <alignment horizontal="center" vertical="center"/>
    </xf>
    <xf numFmtId="3" fontId="8" fillId="0" borderId="9" xfId="2" applyNumberFormat="1" applyFont="1" applyFill="1" applyBorder="1" applyAlignment="1">
      <alignment horizontal="center" vertical="center"/>
    </xf>
    <xf numFmtId="0" fontId="0" fillId="0" borderId="8" xfId="0" applyFill="1" applyBorder="1" applyAlignment="1">
      <alignment horizontal="center" vertical="center" wrapText="1"/>
    </xf>
    <xf numFmtId="0" fontId="2" fillId="2" borderId="12" xfId="0" applyFont="1" applyFill="1" applyBorder="1" applyAlignment="1">
      <alignment horizontal="center"/>
    </xf>
    <xf numFmtId="0" fontId="4" fillId="0" borderId="4" xfId="0" applyFont="1" applyFill="1" applyBorder="1" applyAlignment="1">
      <alignment horizontal="center" vertical="center" wrapText="1"/>
    </xf>
    <xf numFmtId="3" fontId="0" fillId="0" borderId="4" xfId="0" applyNumberFormat="1" applyFill="1" applyBorder="1" applyAlignment="1">
      <alignment horizontal="center" vertical="center"/>
    </xf>
    <xf numFmtId="3" fontId="0" fillId="0" borderId="0" xfId="0" applyNumberFormat="1" applyFill="1" applyBorder="1" applyAlignment="1">
      <alignment horizontal="center" vertical="center"/>
    </xf>
    <xf numFmtId="0" fontId="6" fillId="0" borderId="2"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11" xfId="0" applyFont="1" applyFill="1" applyBorder="1" applyAlignment="1">
      <alignment horizontal="center" vertical="center" wrapText="1"/>
    </xf>
    <xf numFmtId="3" fontId="13" fillId="0" borderId="9" xfId="0" applyNumberFormat="1" applyFont="1" applyFill="1" applyBorder="1" applyAlignment="1">
      <alignment horizontal="center" vertical="center" wrapText="1"/>
    </xf>
    <xf numFmtId="0" fontId="4" fillId="2" borderId="0" xfId="0" applyFont="1" applyFill="1" applyAlignment="1">
      <alignment horizontal="center" vertical="center" wrapText="1"/>
    </xf>
    <xf numFmtId="0" fontId="2" fillId="2" borderId="0" xfId="0" applyFont="1" applyFill="1" applyAlignment="1">
      <alignment horizontal="center"/>
    </xf>
    <xf numFmtId="0" fontId="2" fillId="0" borderId="10"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0" fillId="0" borderId="26" xfId="0" applyFill="1" applyBorder="1" applyAlignment="1">
      <alignment horizontal="center" vertical="center"/>
    </xf>
    <xf numFmtId="0" fontId="0" fillId="0" borderId="23" xfId="0" applyFill="1" applyBorder="1" applyAlignment="1">
      <alignment horizontal="center" vertical="center"/>
    </xf>
    <xf numFmtId="167" fontId="10" fillId="0" borderId="8" xfId="2" applyNumberFormat="1" applyFont="1" applyFill="1" applyBorder="1" applyAlignment="1">
      <alignment horizontal="center" vertical="center"/>
    </xf>
    <xf numFmtId="0" fontId="4" fillId="2" borderId="13" xfId="0" applyFont="1" applyFill="1" applyBorder="1" applyAlignment="1">
      <alignment horizontal="center" vertical="center" wrapText="1"/>
    </xf>
    <xf numFmtId="0" fontId="0" fillId="0" borderId="15" xfId="0" applyFill="1" applyBorder="1" applyAlignment="1">
      <alignment horizontal="center"/>
    </xf>
    <xf numFmtId="0" fontId="0" fillId="0" borderId="0" xfId="0" applyAlignment="1">
      <alignment vertical="center"/>
    </xf>
    <xf numFmtId="0" fontId="4" fillId="0" borderId="13"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2" borderId="3" xfId="0" applyFont="1" applyFill="1" applyBorder="1" applyAlignment="1">
      <alignment horizontal="center" vertical="center" wrapText="1"/>
    </xf>
    <xf numFmtId="3" fontId="8" fillId="0" borderId="8" xfId="0" applyNumberFormat="1" applyFont="1" applyFill="1" applyBorder="1" applyAlignment="1">
      <alignment horizontal="center" vertical="center"/>
    </xf>
    <xf numFmtId="0" fontId="0" fillId="0" borderId="9" xfId="0" applyFill="1" applyBorder="1" applyAlignment="1">
      <alignment horizontal="center" vertical="center"/>
    </xf>
    <xf numFmtId="0" fontId="6" fillId="0" borderId="0" xfId="0" applyFont="1" applyFill="1" applyAlignment="1">
      <alignment horizontal="left" vertical="center" wrapText="1"/>
    </xf>
    <xf numFmtId="0" fontId="2" fillId="0" borderId="14" xfId="0" applyFont="1" applyFill="1" applyBorder="1" applyAlignment="1">
      <alignment horizontal="center" vertical="center"/>
    </xf>
    <xf numFmtId="3" fontId="5" fillId="0" borderId="27" xfId="2" applyNumberFormat="1" applyFont="1" applyFill="1" applyBorder="1" applyAlignment="1">
      <alignment horizontal="center" vertical="center" wrapText="1"/>
    </xf>
    <xf numFmtId="3" fontId="5" fillId="0" borderId="14" xfId="2" applyNumberFormat="1" applyFont="1" applyFill="1" applyBorder="1" applyAlignment="1">
      <alignment horizontal="center" vertical="center" wrapText="1"/>
    </xf>
    <xf numFmtId="5" fontId="10" fillId="0" borderId="8" xfId="2" applyNumberFormat="1" applyFont="1" applyFill="1" applyBorder="1" applyAlignment="1">
      <alignment horizontal="center" vertical="center"/>
    </xf>
    <xf numFmtId="0" fontId="0" fillId="0" borderId="25" xfId="0" applyFill="1" applyBorder="1" applyAlignment="1">
      <alignment horizontal="center" vertical="center"/>
    </xf>
    <xf numFmtId="5" fontId="0" fillId="0" borderId="8" xfId="0" applyNumberFormat="1" applyFill="1" applyBorder="1" applyAlignment="1">
      <alignment horizontal="center" vertical="center"/>
    </xf>
    <xf numFmtId="0" fontId="6" fillId="0" borderId="11" xfId="0" applyFont="1" applyFill="1" applyBorder="1" applyAlignment="1">
      <alignment horizontal="center" vertical="center" wrapText="1"/>
    </xf>
    <xf numFmtId="3" fontId="7" fillId="0" borderId="14" xfId="0" applyNumberFormat="1" applyFont="1" applyFill="1" applyBorder="1" applyAlignment="1">
      <alignment horizontal="center" vertical="center"/>
    </xf>
    <xf numFmtId="171" fontId="12" fillId="0" borderId="8"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4" fillId="2" borderId="0" xfId="0" applyFont="1" applyFill="1" applyAlignment="1">
      <alignment horizontal="center" vertical="center"/>
    </xf>
    <xf numFmtId="0" fontId="4" fillId="0" borderId="9" xfId="0" applyFont="1" applyFill="1" applyBorder="1" applyAlignment="1">
      <alignment horizontal="center" vertical="center"/>
    </xf>
    <xf numFmtId="0" fontId="6" fillId="0" borderId="9" xfId="0" applyFont="1" applyFill="1" applyBorder="1" applyAlignment="1">
      <alignment horizontal="center" vertical="center"/>
    </xf>
    <xf numFmtId="0" fontId="14" fillId="0" borderId="7" xfId="0" applyFont="1" applyFill="1" applyBorder="1" applyAlignment="1">
      <alignment horizontal="center" vertical="center"/>
    </xf>
    <xf numFmtId="0" fontId="6" fillId="0" borderId="7" xfId="0" applyFont="1" applyFill="1" applyBorder="1" applyAlignment="1">
      <alignment horizontal="center" vertical="center"/>
    </xf>
    <xf numFmtId="3" fontId="8" fillId="0" borderId="29" xfId="2" applyNumberFormat="1" applyFont="1" applyFill="1" applyBorder="1" applyAlignment="1">
      <alignment horizontal="center" vertical="center"/>
    </xf>
    <xf numFmtId="3" fontId="8" fillId="0" borderId="30" xfId="2" applyNumberFormat="1" applyFont="1" applyFill="1" applyBorder="1" applyAlignment="1">
      <alignment horizontal="center" vertical="center"/>
    </xf>
    <xf numFmtId="0" fontId="2" fillId="0" borderId="0" xfId="0" applyFont="1" applyFill="1" applyAlignment="1">
      <alignment horizontal="left"/>
    </xf>
    <xf numFmtId="0" fontId="2" fillId="0" borderId="0" xfId="0" applyFont="1" applyFill="1"/>
    <xf numFmtId="0" fontId="2" fillId="0" borderId="2" xfId="0" applyFont="1" applyFill="1" applyBorder="1"/>
    <xf numFmtId="0" fontId="2" fillId="0" borderId="6" xfId="0" applyFont="1" applyFill="1" applyBorder="1"/>
    <xf numFmtId="0" fontId="2" fillId="0" borderId="0" xfId="0" applyFont="1" applyFill="1" applyBorder="1"/>
    <xf numFmtId="0" fontId="0" fillId="0" borderId="0" xfId="0" applyFill="1" applyAlignment="1">
      <alignment horizontal="left"/>
    </xf>
    <xf numFmtId="0" fontId="0" fillId="0" borderId="2" xfId="0" applyFill="1" applyBorder="1"/>
    <xf numFmtId="0" fontId="0" fillId="0" borderId="6" xfId="0" applyFill="1" applyBorder="1"/>
    <xf numFmtId="0" fontId="2" fillId="0" borderId="8" xfId="0" applyFont="1" applyFill="1" applyBorder="1"/>
    <xf numFmtId="0" fontId="2" fillId="0" borderId="8" xfId="0" applyFont="1" applyFill="1" applyBorder="1" applyAlignment="1">
      <alignment horizontal="center"/>
    </xf>
    <xf numFmtId="0" fontId="3" fillId="0" borderId="0" xfId="0" applyFont="1" applyFill="1" applyBorder="1" applyAlignment="1">
      <alignment horizontal="center" vertical="center"/>
    </xf>
    <xf numFmtId="0" fontId="2" fillId="0" borderId="0" xfId="0" applyFont="1" applyFill="1" applyBorder="1" applyAlignment="1">
      <alignment horizontal="left"/>
    </xf>
    <xf numFmtId="0" fontId="0" fillId="0" borderId="0" xfId="0" applyFill="1" applyBorder="1" applyAlignment="1">
      <alignment horizontal="left"/>
    </xf>
    <xf numFmtId="0" fontId="0" fillId="0" borderId="6" xfId="0" applyFill="1" applyBorder="1" applyAlignment="1">
      <alignment horizontal="center" vertical="center"/>
    </xf>
    <xf numFmtId="164" fontId="0" fillId="0" borderId="0" xfId="0" applyNumberFormat="1" applyFill="1" applyBorder="1" applyAlignment="1">
      <alignment horizontal="center"/>
    </xf>
    <xf numFmtId="164" fontId="0" fillId="0" borderId="0" xfId="0" applyNumberFormat="1" applyFill="1" applyBorder="1" applyAlignment="1">
      <alignment horizontal="center" vertical="center"/>
    </xf>
    <xf numFmtId="9" fontId="0" fillId="0" borderId="0" xfId="0" applyNumberFormat="1" applyFill="1" applyBorder="1" applyAlignment="1">
      <alignment horizontal="center" vertical="center"/>
    </xf>
    <xf numFmtId="170" fontId="12" fillId="0" borderId="0" xfId="0" applyNumberFormat="1" applyFont="1" applyFill="1" applyBorder="1" applyAlignment="1">
      <alignment horizontal="center" vertical="center"/>
    </xf>
    <xf numFmtId="3" fontId="12" fillId="0" borderId="0" xfId="0" applyNumberFormat="1" applyFont="1" applyFill="1" applyBorder="1" applyAlignment="1">
      <alignment horizontal="center" vertical="center"/>
    </xf>
    <xf numFmtId="0" fontId="2" fillId="2" borderId="8" xfId="0" applyFont="1" applyFill="1" applyBorder="1" applyAlignment="1">
      <alignment horizontal="center" vertical="center"/>
    </xf>
    <xf numFmtId="0" fontId="4" fillId="0" borderId="13" xfId="0" applyFont="1" applyFill="1" applyBorder="1" applyAlignment="1">
      <alignment horizontal="center" vertical="center" wrapText="1"/>
    </xf>
    <xf numFmtId="0" fontId="0" fillId="0" borderId="8" xfId="0" applyFill="1" applyBorder="1" applyAlignment="1">
      <alignment horizontal="center" vertical="center"/>
    </xf>
    <xf numFmtId="164" fontId="0" fillId="0" borderId="8" xfId="0" applyNumberFormat="1" applyFill="1" applyBorder="1" applyAlignment="1">
      <alignment horizontal="center" vertical="center"/>
    </xf>
    <xf numFmtId="0" fontId="6" fillId="0" borderId="0" xfId="0" applyFont="1" applyFill="1" applyBorder="1" applyAlignment="1">
      <alignment horizontal="center" vertical="center" wrapText="1"/>
    </xf>
    <xf numFmtId="0" fontId="2" fillId="2" borderId="17" xfId="0" applyFont="1" applyFill="1" applyBorder="1" applyAlignment="1">
      <alignment horizontal="center" vertical="center"/>
    </xf>
    <xf numFmtId="0" fontId="0" fillId="0" borderId="8" xfId="0" applyFill="1" applyBorder="1" applyAlignment="1">
      <alignment horizontal="center" vertical="center"/>
    </xf>
    <xf numFmtId="0" fontId="0" fillId="0" borderId="14" xfId="0" applyFill="1" applyBorder="1" applyAlignment="1">
      <alignment horizontal="center" vertical="center"/>
    </xf>
    <xf numFmtId="0" fontId="2" fillId="2" borderId="18" xfId="0" applyFont="1" applyFill="1" applyBorder="1" applyAlignment="1">
      <alignment horizontal="center" vertical="center"/>
    </xf>
    <xf numFmtId="3" fontId="0" fillId="0" borderId="3" xfId="0" applyNumberFormat="1" applyFill="1" applyBorder="1" applyAlignment="1">
      <alignment horizontal="center"/>
    </xf>
    <xf numFmtId="0" fontId="4" fillId="0" borderId="9" xfId="0" applyFont="1" applyBorder="1" applyAlignment="1">
      <alignment vertical="center" wrapText="1"/>
    </xf>
    <xf numFmtId="0" fontId="4" fillId="0" borderId="7" xfId="0" applyFont="1" applyBorder="1" applyAlignment="1">
      <alignment horizontal="center" vertical="center" wrapText="1"/>
    </xf>
    <xf numFmtId="0" fontId="4" fillId="0" borderId="7" xfId="0" applyFont="1" applyBorder="1" applyAlignment="1">
      <alignment vertical="center" wrapText="1"/>
    </xf>
    <xf numFmtId="0" fontId="6" fillId="0" borderId="9" xfId="0" applyFont="1" applyBorder="1" applyAlignment="1">
      <alignment horizontal="center" vertical="center" wrapText="1"/>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6" fillId="0" borderId="7" xfId="0" applyFont="1" applyBorder="1" applyAlignment="1">
      <alignment vertical="center" wrapText="1"/>
    </xf>
    <xf numFmtId="0" fontId="2" fillId="0" borderId="9"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2" borderId="4" xfId="0" applyFont="1" applyFill="1" applyBorder="1" applyAlignment="1">
      <alignment vertical="center" wrapText="1"/>
    </xf>
    <xf numFmtId="0" fontId="2" fillId="0" borderId="3"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0" fillId="0" borderId="8" xfId="0" applyFill="1" applyBorder="1" applyAlignment="1">
      <alignment horizontal="center" vertical="center"/>
    </xf>
    <xf numFmtId="3" fontId="0" fillId="0" borderId="9" xfId="0" applyNumberFormat="1" applyFill="1" applyBorder="1" applyAlignment="1">
      <alignment horizontal="center" vertical="center"/>
    </xf>
    <xf numFmtId="0" fontId="8"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4" fillId="0" borderId="3" xfId="0" applyFont="1" applyBorder="1" applyAlignment="1">
      <alignment vertical="center" wrapText="1"/>
    </xf>
    <xf numFmtId="0" fontId="4" fillId="0" borderId="10" xfId="0" applyFont="1" applyBorder="1" applyAlignment="1">
      <alignment horizontal="center" vertical="center" wrapText="1"/>
    </xf>
    <xf numFmtId="0" fontId="4" fillId="0" borderId="10" xfId="0" applyFont="1" applyBorder="1" applyAlignment="1">
      <alignment vertical="center" wrapText="1"/>
    </xf>
    <xf numFmtId="0" fontId="0" fillId="0" borderId="28" xfId="0" applyFill="1" applyBorder="1" applyAlignment="1">
      <alignment horizontal="center"/>
    </xf>
    <xf numFmtId="0" fontId="0" fillId="0" borderId="28" xfId="0" applyFill="1" applyBorder="1" applyAlignment="1">
      <alignment horizontal="center" vertical="center"/>
    </xf>
    <xf numFmtId="0" fontId="2" fillId="2" borderId="7" xfId="0" applyFont="1" applyFill="1" applyBorder="1" applyAlignment="1">
      <alignment vertical="center" wrapText="1"/>
    </xf>
    <xf numFmtId="3" fontId="8" fillId="3" borderId="8" xfId="2" applyNumberFormat="1" applyFont="1" applyFill="1" applyBorder="1" applyAlignment="1">
      <alignment horizontal="center" vertical="center"/>
    </xf>
    <xf numFmtId="0" fontId="12" fillId="0"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xf>
    <xf numFmtId="0" fontId="12" fillId="0" borderId="3" xfId="1" applyNumberFormat="1" applyFont="1" applyFill="1" applyBorder="1" applyAlignment="1">
      <alignment horizontal="center" vertical="center" wrapText="1"/>
    </xf>
    <xf numFmtId="0" fontId="12" fillId="0" borderId="3" xfId="1" applyNumberFormat="1" applyFont="1" applyFill="1" applyBorder="1" applyAlignment="1">
      <alignment horizontal="left" vertical="center" wrapText="1"/>
    </xf>
    <xf numFmtId="0" fontId="12" fillId="0" borderId="3" xfId="0" applyNumberFormat="1" applyFont="1" applyFill="1" applyBorder="1" applyAlignment="1">
      <alignment horizontal="left" vertical="center" wrapText="1"/>
    </xf>
    <xf numFmtId="0" fontId="4" fillId="2" borderId="1" xfId="0" applyFont="1" applyFill="1" applyBorder="1" applyAlignment="1">
      <alignment vertical="center"/>
    </xf>
    <xf numFmtId="0" fontId="4" fillId="2" borderId="2" xfId="0" applyFont="1" applyFill="1" applyBorder="1" applyAlignment="1">
      <alignment vertical="center"/>
    </xf>
    <xf numFmtId="0" fontId="4" fillId="2" borderId="5" xfId="0" applyFont="1" applyFill="1" applyBorder="1" applyAlignment="1">
      <alignment vertical="center"/>
    </xf>
    <xf numFmtId="0" fontId="4" fillId="2" borderId="6" xfId="0" applyFont="1" applyFill="1" applyBorder="1" applyAlignment="1">
      <alignment vertical="center"/>
    </xf>
    <xf numFmtId="0" fontId="2" fillId="2" borderId="14" xfId="0" applyFont="1" applyFill="1" applyBorder="1" applyAlignment="1">
      <alignment horizontal="center" vertical="center"/>
    </xf>
    <xf numFmtId="0" fontId="17" fillId="0" borderId="0" xfId="0" applyFont="1" applyFill="1" applyAlignment="1">
      <alignment horizontal="center"/>
    </xf>
    <xf numFmtId="0" fontId="2" fillId="2" borderId="8" xfId="0" applyFont="1" applyFill="1" applyBorder="1" applyAlignment="1">
      <alignment horizontal="center" vertical="center"/>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3" fontId="8" fillId="0" borderId="3" xfId="2" applyNumberFormat="1"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2" borderId="3" xfId="0" applyFont="1" applyFill="1" applyBorder="1" applyAlignment="1">
      <alignment horizontal="center" vertical="center" wrapText="1"/>
    </xf>
    <xf numFmtId="3" fontId="5" fillId="2" borderId="3" xfId="2"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3" fontId="2" fillId="0" borderId="13" xfId="0" applyNumberFormat="1" applyFont="1" applyFill="1" applyBorder="1" applyAlignment="1">
      <alignment horizontal="center" vertical="center"/>
    </xf>
    <xf numFmtId="3" fontId="2" fillId="0" borderId="9" xfId="0" applyNumberFormat="1" applyFont="1" applyFill="1" applyBorder="1" applyAlignment="1">
      <alignment horizontal="center" vertical="center"/>
    </xf>
    <xf numFmtId="0" fontId="4" fillId="2" borderId="16" xfId="0" applyFont="1" applyFill="1" applyBorder="1" applyAlignment="1">
      <alignment horizontal="left" vertical="center" wrapText="1"/>
    </xf>
    <xf numFmtId="0" fontId="4" fillId="2" borderId="0" xfId="0" applyFont="1" applyFill="1" applyBorder="1" applyAlignment="1">
      <alignment horizontal="left" vertical="center" wrapText="1"/>
    </xf>
    <xf numFmtId="3" fontId="5" fillId="0" borderId="3" xfId="2"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2" borderId="17"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4" fillId="2" borderId="3" xfId="0" applyFont="1" applyFill="1" applyBorder="1" applyAlignment="1">
      <alignment horizontal="left" vertical="center" wrapText="1"/>
    </xf>
    <xf numFmtId="3" fontId="5" fillId="2" borderId="3" xfId="2" applyNumberFormat="1" applyFont="1" applyFill="1" applyBorder="1" applyAlignment="1">
      <alignment horizontal="left" vertical="center" wrapText="1"/>
    </xf>
    <xf numFmtId="0" fontId="2" fillId="2" borderId="3" xfId="0" applyFont="1" applyFill="1" applyBorder="1" applyAlignment="1">
      <alignment horizontal="left" vertical="center" wrapText="1"/>
    </xf>
    <xf numFmtId="0" fontId="0" fillId="2" borderId="2" xfId="0" applyFill="1" applyBorder="1" applyAlignment="1">
      <alignment horizontal="center" vertical="center"/>
    </xf>
    <xf numFmtId="3" fontId="8" fillId="2" borderId="3" xfId="2" applyNumberFormat="1" applyFont="1" applyFill="1" applyBorder="1" applyAlignment="1">
      <alignment horizontal="center" vertical="center" wrapText="1"/>
    </xf>
    <xf numFmtId="0" fontId="0" fillId="2" borderId="3" xfId="0"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3" fontId="5" fillId="2" borderId="2" xfId="2" applyNumberFormat="1" applyFont="1" applyFill="1" applyBorder="1" applyAlignment="1">
      <alignment horizontal="center" vertical="center" wrapText="1"/>
    </xf>
    <xf numFmtId="0" fontId="2" fillId="2" borderId="6" xfId="0" applyFont="1" applyFill="1" applyBorder="1" applyAlignment="1">
      <alignment horizontal="center" vertical="center" wrapText="1"/>
    </xf>
    <xf numFmtId="0" fontId="0" fillId="2" borderId="17" xfId="0" applyFill="1" applyBorder="1" applyAlignment="1">
      <alignment horizontal="center" vertical="center"/>
    </xf>
    <xf numFmtId="0" fontId="18" fillId="0" borderId="5"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2" fillId="0" borderId="13" xfId="0" applyFont="1" applyFill="1" applyBorder="1" applyAlignment="1">
      <alignment horizontal="center" wrapText="1"/>
    </xf>
    <xf numFmtId="0" fontId="2" fillId="0" borderId="15" xfId="0" applyFont="1" applyFill="1" applyBorder="1" applyAlignment="1">
      <alignment horizontal="center" wrapText="1"/>
    </xf>
    <xf numFmtId="0" fontId="2" fillId="0" borderId="9" xfId="0" applyFont="1" applyFill="1" applyBorder="1" applyAlignment="1">
      <alignment horizontal="center" wrapText="1"/>
    </xf>
    <xf numFmtId="0" fontId="2" fillId="2" borderId="8" xfId="0" applyFont="1" applyFill="1" applyBorder="1" applyAlignment="1">
      <alignment horizontal="center"/>
    </xf>
    <xf numFmtId="0" fontId="0" fillId="0" borderId="8" xfId="0" applyFill="1" applyBorder="1" applyAlignment="1">
      <alignment horizontal="center" vertical="center"/>
    </xf>
    <xf numFmtId="0" fontId="2" fillId="2" borderId="23"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25" xfId="0" applyFont="1" applyFill="1" applyBorder="1" applyAlignment="1">
      <alignment horizontal="center" vertical="center"/>
    </xf>
    <xf numFmtId="164" fontId="0" fillId="0" borderId="8" xfId="0" applyNumberFormat="1"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14" xfId="0" applyFill="1" applyBorder="1" applyAlignment="1">
      <alignment horizontal="center" vertical="center"/>
    </xf>
    <xf numFmtId="0" fontId="6" fillId="0" borderId="15" xfId="0" applyFont="1" applyFill="1" applyBorder="1" applyAlignment="1">
      <alignment horizontal="center" vertical="center" wrapText="1"/>
    </xf>
    <xf numFmtId="0" fontId="6" fillId="0" borderId="9" xfId="0" applyFont="1" applyFill="1" applyBorder="1" applyAlignment="1">
      <alignment horizontal="center" vertical="center" wrapText="1"/>
    </xf>
    <xf numFmtId="164" fontId="0" fillId="0" borderId="15" xfId="0" applyNumberFormat="1" applyFill="1" applyBorder="1" applyAlignment="1">
      <alignment horizontal="center" vertical="center"/>
    </xf>
    <xf numFmtId="0" fontId="0" fillId="0" borderId="15" xfId="0" applyFill="1" applyBorder="1" applyAlignment="1">
      <alignment horizontal="center" vertical="center"/>
    </xf>
    <xf numFmtId="0" fontId="0" fillId="0" borderId="9" xfId="0" applyFill="1" applyBorder="1" applyAlignment="1">
      <alignment horizontal="center" vertical="center"/>
    </xf>
    <xf numFmtId="3" fontId="0" fillId="0" borderId="15" xfId="0" applyNumberFormat="1" applyFill="1" applyBorder="1" applyAlignment="1">
      <alignment horizontal="center" vertical="center"/>
    </xf>
    <xf numFmtId="3" fontId="0" fillId="0" borderId="9" xfId="0" applyNumberFormat="1" applyFill="1" applyBorder="1" applyAlignment="1">
      <alignment horizontal="center" vertical="center"/>
    </xf>
    <xf numFmtId="3" fontId="5" fillId="0" borderId="13" xfId="2" applyNumberFormat="1" applyFont="1" applyFill="1" applyBorder="1" applyAlignment="1">
      <alignment horizontal="center" vertical="center" wrapText="1"/>
    </xf>
    <xf numFmtId="3" fontId="5" fillId="0" borderId="9" xfId="2"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6" xfId="0" applyFont="1" applyFill="1" applyBorder="1" applyAlignment="1">
      <alignment horizontal="center" vertical="center" wrapText="1"/>
    </xf>
    <xf numFmtId="3" fontId="5" fillId="0" borderId="28" xfId="2" applyNumberFormat="1" applyFont="1" applyFill="1" applyBorder="1" applyAlignment="1">
      <alignment horizontal="center" vertical="center" wrapText="1"/>
    </xf>
    <xf numFmtId="0" fontId="2" fillId="0" borderId="28" xfId="0" applyFont="1" applyFill="1" applyBorder="1" applyAlignment="1">
      <alignment horizontal="center" vertical="center" wrapText="1"/>
    </xf>
    <xf numFmtId="3" fontId="5" fillId="0" borderId="15" xfId="2" applyNumberFormat="1" applyFont="1" applyFill="1" applyBorder="1" applyAlignment="1">
      <alignment horizontal="center" vertical="center" wrapText="1"/>
    </xf>
    <xf numFmtId="0" fontId="2" fillId="0" borderId="15" xfId="0" applyFont="1" applyFill="1" applyBorder="1" applyAlignment="1">
      <alignment horizontal="center" vertical="center" wrapText="1"/>
    </xf>
    <xf numFmtId="3" fontId="5" fillId="0" borderId="2" xfId="2" applyNumberFormat="1" applyFont="1" applyFill="1" applyBorder="1" applyAlignment="1">
      <alignment horizontal="center" vertical="center" wrapText="1"/>
    </xf>
    <xf numFmtId="3" fontId="5" fillId="0" borderId="6" xfId="2" applyNumberFormat="1" applyFont="1" applyFill="1" applyBorder="1" applyAlignment="1">
      <alignment horizontal="center" vertical="center" wrapText="1"/>
    </xf>
    <xf numFmtId="0" fontId="6" fillId="0" borderId="13" xfId="0" applyFont="1" applyFill="1" applyBorder="1" applyAlignment="1">
      <alignment horizontal="center" vertical="center" wrapText="1"/>
    </xf>
    <xf numFmtId="3" fontId="8" fillId="0" borderId="26" xfId="2" applyNumberFormat="1" applyFont="1" applyFill="1" applyBorder="1" applyAlignment="1">
      <alignment horizontal="center" vertical="center"/>
    </xf>
    <xf numFmtId="3" fontId="8" fillId="0" borderId="14" xfId="2" applyNumberFormat="1" applyFont="1" applyFill="1" applyBorder="1" applyAlignment="1">
      <alignment horizontal="center" vertical="center"/>
    </xf>
    <xf numFmtId="3" fontId="0" fillId="0" borderId="13" xfId="0" applyNumberFormat="1" applyFill="1" applyBorder="1" applyAlignment="1">
      <alignment horizontal="center" vertical="center"/>
    </xf>
    <xf numFmtId="169" fontId="0" fillId="0" borderId="8" xfId="0" applyNumberFormat="1" applyFill="1" applyBorder="1" applyAlignment="1">
      <alignment horizontal="center" vertical="center"/>
    </xf>
    <xf numFmtId="0" fontId="0" fillId="0" borderId="13" xfId="0" applyFill="1" applyBorder="1" applyAlignment="1">
      <alignment horizontal="center" vertical="center"/>
    </xf>
    <xf numFmtId="172" fontId="6" fillId="0" borderId="8" xfId="0" applyNumberFormat="1" applyFont="1" applyFill="1" applyBorder="1" applyAlignment="1">
      <alignment horizontal="center" vertical="center" wrapText="1"/>
    </xf>
    <xf numFmtId="169" fontId="0" fillId="0" borderId="26" xfId="0" applyNumberFormat="1" applyFill="1" applyBorder="1" applyAlignment="1">
      <alignment horizontal="center" vertical="center"/>
    </xf>
    <xf numFmtId="169" fontId="0" fillId="0" borderId="14" xfId="0" applyNumberFormat="1" applyFill="1" applyBorder="1" applyAlignment="1">
      <alignment horizontal="center" vertical="center"/>
    </xf>
    <xf numFmtId="0" fontId="2" fillId="2" borderId="18" xfId="0" applyFont="1" applyFill="1" applyBorder="1" applyAlignment="1">
      <alignment horizontal="center" vertical="center"/>
    </xf>
    <xf numFmtId="3" fontId="5" fillId="0" borderId="0" xfId="2"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2" borderId="6"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2" borderId="2" xfId="0" applyFont="1" applyFill="1" applyBorder="1" applyAlignment="1">
      <alignment horizontal="left"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77</xdr:col>
      <xdr:colOff>138642</xdr:colOff>
      <xdr:row>1</xdr:row>
      <xdr:rowOff>0</xdr:rowOff>
    </xdr:from>
    <xdr:to>
      <xdr:col>77</xdr:col>
      <xdr:colOff>738717</xdr:colOff>
      <xdr:row>4</xdr:row>
      <xdr:rowOff>50800</xdr:rowOff>
    </xdr:to>
    <xdr:pic>
      <xdr:nvPicPr>
        <xdr:cNvPr id="2"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49392" y="0"/>
          <a:ext cx="600075" cy="6011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106892</xdr:colOff>
      <xdr:row>21</xdr:row>
      <xdr:rowOff>147109</xdr:rowOff>
    </xdr:from>
    <xdr:to>
      <xdr:col>77</xdr:col>
      <xdr:colOff>706967</xdr:colOff>
      <xdr:row>23</xdr:row>
      <xdr:rowOff>69852</xdr:rowOff>
    </xdr:to>
    <xdr:pic>
      <xdr:nvPicPr>
        <xdr:cNvPr id="3"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17642" y="14212359"/>
          <a:ext cx="600075" cy="6000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96308</xdr:colOff>
      <xdr:row>33</xdr:row>
      <xdr:rowOff>122766</xdr:rowOff>
    </xdr:from>
    <xdr:to>
      <xdr:col>77</xdr:col>
      <xdr:colOff>686858</xdr:colOff>
      <xdr:row>35</xdr:row>
      <xdr:rowOff>241299</xdr:rowOff>
    </xdr:to>
    <xdr:pic>
      <xdr:nvPicPr>
        <xdr:cNvPr id="4"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7058" y="21194183"/>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148167</xdr:colOff>
      <xdr:row>10</xdr:row>
      <xdr:rowOff>105832</xdr:rowOff>
    </xdr:from>
    <xdr:to>
      <xdr:col>77</xdr:col>
      <xdr:colOff>748242</xdr:colOff>
      <xdr:row>10</xdr:row>
      <xdr:rowOff>706966</xdr:rowOff>
    </xdr:to>
    <xdr:pic>
      <xdr:nvPicPr>
        <xdr:cNvPr id="5"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58917" y="6879165"/>
          <a:ext cx="600075" cy="6011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105834</xdr:colOff>
      <xdr:row>57</xdr:row>
      <xdr:rowOff>95251</xdr:rowOff>
    </xdr:from>
    <xdr:to>
      <xdr:col>77</xdr:col>
      <xdr:colOff>696384</xdr:colOff>
      <xdr:row>59</xdr:row>
      <xdr:rowOff>203200</xdr:rowOff>
    </xdr:to>
    <xdr:pic>
      <xdr:nvPicPr>
        <xdr:cNvPr id="7"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16584" y="28543251"/>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127000</xdr:colOff>
      <xdr:row>79</xdr:row>
      <xdr:rowOff>63501</xdr:rowOff>
    </xdr:from>
    <xdr:to>
      <xdr:col>77</xdr:col>
      <xdr:colOff>717550</xdr:colOff>
      <xdr:row>81</xdr:row>
      <xdr:rowOff>171450</xdr:rowOff>
    </xdr:to>
    <xdr:pic>
      <xdr:nvPicPr>
        <xdr:cNvPr id="8"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37750" y="35866918"/>
          <a:ext cx="590550" cy="6053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116417</xdr:colOff>
      <xdr:row>95</xdr:row>
      <xdr:rowOff>52917</xdr:rowOff>
    </xdr:from>
    <xdr:to>
      <xdr:col>77</xdr:col>
      <xdr:colOff>706967</xdr:colOff>
      <xdr:row>95</xdr:row>
      <xdr:rowOff>658283</xdr:rowOff>
    </xdr:to>
    <xdr:pic>
      <xdr:nvPicPr>
        <xdr:cNvPr id="9"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27167" y="43074167"/>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105833</xdr:colOff>
      <xdr:row>105</xdr:row>
      <xdr:rowOff>63501</xdr:rowOff>
    </xdr:from>
    <xdr:to>
      <xdr:col>77</xdr:col>
      <xdr:colOff>696383</xdr:colOff>
      <xdr:row>105</xdr:row>
      <xdr:rowOff>668867</xdr:rowOff>
    </xdr:to>
    <xdr:pic>
      <xdr:nvPicPr>
        <xdr:cNvPr id="10"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16583" y="50355501"/>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95250</xdr:colOff>
      <xdr:row>117</xdr:row>
      <xdr:rowOff>74084</xdr:rowOff>
    </xdr:from>
    <xdr:to>
      <xdr:col>77</xdr:col>
      <xdr:colOff>685800</xdr:colOff>
      <xdr:row>119</xdr:row>
      <xdr:rowOff>139700</xdr:rowOff>
    </xdr:to>
    <xdr:pic>
      <xdr:nvPicPr>
        <xdr:cNvPr id="11"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00" y="57605084"/>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63500</xdr:colOff>
      <xdr:row>132</xdr:row>
      <xdr:rowOff>52917</xdr:rowOff>
    </xdr:from>
    <xdr:to>
      <xdr:col>77</xdr:col>
      <xdr:colOff>654050</xdr:colOff>
      <xdr:row>132</xdr:row>
      <xdr:rowOff>658283</xdr:rowOff>
    </xdr:to>
    <xdr:pic>
      <xdr:nvPicPr>
        <xdr:cNvPr id="12"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74250" y="64653584"/>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116416</xdr:colOff>
      <xdr:row>142</xdr:row>
      <xdr:rowOff>84667</xdr:rowOff>
    </xdr:from>
    <xdr:to>
      <xdr:col>77</xdr:col>
      <xdr:colOff>706966</xdr:colOff>
      <xdr:row>142</xdr:row>
      <xdr:rowOff>690033</xdr:rowOff>
    </xdr:to>
    <xdr:pic>
      <xdr:nvPicPr>
        <xdr:cNvPr id="14"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27166" y="71395167"/>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116416</xdr:colOff>
      <xdr:row>151</xdr:row>
      <xdr:rowOff>84667</xdr:rowOff>
    </xdr:from>
    <xdr:to>
      <xdr:col>77</xdr:col>
      <xdr:colOff>706966</xdr:colOff>
      <xdr:row>151</xdr:row>
      <xdr:rowOff>690033</xdr:rowOff>
    </xdr:to>
    <xdr:pic>
      <xdr:nvPicPr>
        <xdr:cNvPr id="15"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27166" y="77978000"/>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116417</xdr:colOff>
      <xdr:row>157</xdr:row>
      <xdr:rowOff>84667</xdr:rowOff>
    </xdr:from>
    <xdr:to>
      <xdr:col>77</xdr:col>
      <xdr:colOff>706967</xdr:colOff>
      <xdr:row>157</xdr:row>
      <xdr:rowOff>690033</xdr:rowOff>
    </xdr:to>
    <xdr:pic>
      <xdr:nvPicPr>
        <xdr:cNvPr id="16"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27167" y="84709000"/>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95250</xdr:colOff>
      <xdr:row>164</xdr:row>
      <xdr:rowOff>84666</xdr:rowOff>
    </xdr:from>
    <xdr:to>
      <xdr:col>77</xdr:col>
      <xdr:colOff>685800</xdr:colOff>
      <xdr:row>166</xdr:row>
      <xdr:rowOff>266699</xdr:rowOff>
    </xdr:to>
    <xdr:pic>
      <xdr:nvPicPr>
        <xdr:cNvPr id="17"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00" y="91958583"/>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105833</xdr:colOff>
      <xdr:row>184</xdr:row>
      <xdr:rowOff>179917</xdr:rowOff>
    </xdr:from>
    <xdr:to>
      <xdr:col>77</xdr:col>
      <xdr:colOff>696383</xdr:colOff>
      <xdr:row>186</xdr:row>
      <xdr:rowOff>213783</xdr:rowOff>
    </xdr:to>
    <xdr:pic>
      <xdr:nvPicPr>
        <xdr:cNvPr id="18"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16583" y="99250500"/>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105833</xdr:colOff>
      <xdr:row>200</xdr:row>
      <xdr:rowOff>95250</xdr:rowOff>
    </xdr:from>
    <xdr:to>
      <xdr:col>77</xdr:col>
      <xdr:colOff>696383</xdr:colOff>
      <xdr:row>202</xdr:row>
      <xdr:rowOff>65616</xdr:rowOff>
    </xdr:to>
    <xdr:pic>
      <xdr:nvPicPr>
        <xdr:cNvPr id="19"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16583" y="106489500"/>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116417</xdr:colOff>
      <xdr:row>221</xdr:row>
      <xdr:rowOff>74084</xdr:rowOff>
    </xdr:from>
    <xdr:to>
      <xdr:col>77</xdr:col>
      <xdr:colOff>706967</xdr:colOff>
      <xdr:row>223</xdr:row>
      <xdr:rowOff>277283</xdr:rowOff>
    </xdr:to>
    <xdr:pic>
      <xdr:nvPicPr>
        <xdr:cNvPr id="20"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27167" y="113749667"/>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63500</xdr:colOff>
      <xdr:row>235</xdr:row>
      <xdr:rowOff>95251</xdr:rowOff>
    </xdr:from>
    <xdr:to>
      <xdr:col>77</xdr:col>
      <xdr:colOff>654050</xdr:colOff>
      <xdr:row>237</xdr:row>
      <xdr:rowOff>203200</xdr:rowOff>
    </xdr:to>
    <xdr:pic>
      <xdr:nvPicPr>
        <xdr:cNvPr id="21"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74250" y="121073334"/>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116417</xdr:colOff>
      <xdr:row>257</xdr:row>
      <xdr:rowOff>105833</xdr:rowOff>
    </xdr:from>
    <xdr:to>
      <xdr:col>77</xdr:col>
      <xdr:colOff>706967</xdr:colOff>
      <xdr:row>260</xdr:row>
      <xdr:rowOff>107949</xdr:rowOff>
    </xdr:to>
    <xdr:pic>
      <xdr:nvPicPr>
        <xdr:cNvPr id="23"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27167" y="128365250"/>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137584</xdr:colOff>
      <xdr:row>283</xdr:row>
      <xdr:rowOff>127000</xdr:rowOff>
    </xdr:from>
    <xdr:to>
      <xdr:col>77</xdr:col>
      <xdr:colOff>728134</xdr:colOff>
      <xdr:row>286</xdr:row>
      <xdr:rowOff>23283</xdr:rowOff>
    </xdr:to>
    <xdr:pic>
      <xdr:nvPicPr>
        <xdr:cNvPr id="24"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48334" y="135763000"/>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84666</xdr:colOff>
      <xdr:row>301</xdr:row>
      <xdr:rowOff>105834</xdr:rowOff>
    </xdr:from>
    <xdr:to>
      <xdr:col>77</xdr:col>
      <xdr:colOff>675216</xdr:colOff>
      <xdr:row>302</xdr:row>
      <xdr:rowOff>33866</xdr:rowOff>
    </xdr:to>
    <xdr:pic>
      <xdr:nvPicPr>
        <xdr:cNvPr id="25"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95416" y="143023167"/>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63500</xdr:colOff>
      <xdr:row>311</xdr:row>
      <xdr:rowOff>169333</xdr:rowOff>
    </xdr:from>
    <xdr:to>
      <xdr:col>77</xdr:col>
      <xdr:colOff>654050</xdr:colOff>
      <xdr:row>312</xdr:row>
      <xdr:rowOff>55033</xdr:rowOff>
    </xdr:to>
    <xdr:pic>
      <xdr:nvPicPr>
        <xdr:cNvPr id="27"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74250" y="150241000"/>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74084</xdr:colOff>
      <xdr:row>325</xdr:row>
      <xdr:rowOff>95250</xdr:rowOff>
    </xdr:from>
    <xdr:to>
      <xdr:col>77</xdr:col>
      <xdr:colOff>664634</xdr:colOff>
      <xdr:row>327</xdr:row>
      <xdr:rowOff>298449</xdr:rowOff>
    </xdr:to>
    <xdr:pic>
      <xdr:nvPicPr>
        <xdr:cNvPr id="28"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4834" y="157427083"/>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105834</xdr:colOff>
      <xdr:row>346</xdr:row>
      <xdr:rowOff>84667</xdr:rowOff>
    </xdr:from>
    <xdr:to>
      <xdr:col>77</xdr:col>
      <xdr:colOff>696384</xdr:colOff>
      <xdr:row>348</xdr:row>
      <xdr:rowOff>213783</xdr:rowOff>
    </xdr:to>
    <xdr:pic>
      <xdr:nvPicPr>
        <xdr:cNvPr id="29"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16584" y="164666084"/>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84667</xdr:colOff>
      <xdr:row>371</xdr:row>
      <xdr:rowOff>84667</xdr:rowOff>
    </xdr:from>
    <xdr:to>
      <xdr:col>77</xdr:col>
      <xdr:colOff>675217</xdr:colOff>
      <xdr:row>374</xdr:row>
      <xdr:rowOff>12699</xdr:rowOff>
    </xdr:to>
    <xdr:pic>
      <xdr:nvPicPr>
        <xdr:cNvPr id="30"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95417" y="171926250"/>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74083</xdr:colOff>
      <xdr:row>385</xdr:row>
      <xdr:rowOff>105834</xdr:rowOff>
    </xdr:from>
    <xdr:to>
      <xdr:col>77</xdr:col>
      <xdr:colOff>664633</xdr:colOff>
      <xdr:row>385</xdr:row>
      <xdr:rowOff>711200</xdr:rowOff>
    </xdr:to>
    <xdr:pic>
      <xdr:nvPicPr>
        <xdr:cNvPr id="31"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4833" y="178763084"/>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31750</xdr:colOff>
      <xdr:row>392</xdr:row>
      <xdr:rowOff>116417</xdr:rowOff>
    </xdr:from>
    <xdr:to>
      <xdr:col>77</xdr:col>
      <xdr:colOff>622300</xdr:colOff>
      <xdr:row>394</xdr:row>
      <xdr:rowOff>129116</xdr:rowOff>
    </xdr:to>
    <xdr:pic>
      <xdr:nvPicPr>
        <xdr:cNvPr id="32"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42500" y="185980917"/>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77</xdr:col>
      <xdr:colOff>137583</xdr:colOff>
      <xdr:row>412</xdr:row>
      <xdr:rowOff>84667</xdr:rowOff>
    </xdr:from>
    <xdr:to>
      <xdr:col>77</xdr:col>
      <xdr:colOff>728133</xdr:colOff>
      <xdr:row>414</xdr:row>
      <xdr:rowOff>309033</xdr:rowOff>
    </xdr:to>
    <xdr:pic>
      <xdr:nvPicPr>
        <xdr:cNvPr id="33" name="Imagen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48333" y="193230500"/>
          <a:ext cx="590550" cy="6053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C480"/>
  <sheetViews>
    <sheetView tabSelected="1" topLeftCell="A26" zoomScale="90" zoomScaleNormal="90" workbookViewId="0">
      <selection activeCell="T27" sqref="T27"/>
    </sheetView>
  </sheetViews>
  <sheetFormatPr baseColWidth="10" defaultRowHeight="15.75" thickBottom="1" x14ac:dyDescent="0.3"/>
  <cols>
    <col min="1" max="3" width="11.42578125" style="2"/>
    <col min="4" max="4" width="35" style="3" customWidth="1"/>
    <col min="5" max="5" width="42.140625" style="2" customWidth="1"/>
    <col min="6" max="6" width="17" style="2" customWidth="1"/>
    <col min="7" max="7" width="11.42578125" style="2" hidden="1" customWidth="1"/>
    <col min="8" max="8" width="16" style="3" hidden="1" customWidth="1"/>
    <col min="9" max="9" width="26.85546875" style="3" hidden="1" customWidth="1"/>
    <col min="10" max="10" width="26" style="3" hidden="1" customWidth="1"/>
    <col min="11" max="11" width="11.42578125" style="2" hidden="1" customWidth="1"/>
    <col min="12" max="12" width="21.42578125" style="34" hidden="1" customWidth="1"/>
    <col min="13" max="13" width="21" style="34" hidden="1" customWidth="1"/>
    <col min="14" max="14" width="11.42578125" style="2" hidden="1" customWidth="1"/>
    <col min="15" max="15" width="16.7109375" style="34" hidden="1" customWidth="1"/>
    <col min="16" max="16" width="18.7109375" style="2" hidden="1" customWidth="1"/>
    <col min="17" max="17" width="14.7109375" style="34" hidden="1" customWidth="1"/>
    <col min="18" max="18" width="14.7109375" style="4" hidden="1" customWidth="1"/>
    <col min="19" max="19" width="11.42578125" style="2" hidden="1" customWidth="1"/>
    <col min="20" max="20" width="18.5703125" style="120" customWidth="1"/>
    <col min="21" max="21" width="11.42578125" style="6" hidden="1" customWidth="1"/>
    <col min="22" max="22" width="11.42578125" style="3" hidden="1" customWidth="1"/>
    <col min="23" max="23" width="15.85546875" style="3" hidden="1" customWidth="1"/>
    <col min="24" max="24" width="18.7109375" style="3" hidden="1" customWidth="1"/>
    <col min="25" max="25" width="16.140625" style="3" hidden="1" customWidth="1"/>
    <col min="26" max="26" width="18.7109375" style="3" hidden="1" customWidth="1"/>
    <col min="27" max="27" width="14.7109375" style="3" hidden="1" customWidth="1"/>
    <col min="28" max="28" width="15.5703125" style="3" hidden="1" customWidth="1"/>
    <col min="29" max="29" width="14.5703125" style="3" hidden="1" customWidth="1"/>
    <col min="30" max="30" width="11.42578125" style="3" hidden="1" customWidth="1"/>
    <col min="31" max="31" width="15.85546875" style="3" hidden="1" customWidth="1"/>
    <col min="32" max="33" width="11.42578125" style="3" hidden="1" customWidth="1"/>
    <col min="34" max="34" width="15.85546875" style="3" hidden="1" customWidth="1"/>
    <col min="35" max="35" width="11.42578125" style="3" hidden="1" customWidth="1"/>
    <col min="36" max="36" width="15.140625" style="3" hidden="1" customWidth="1"/>
    <col min="37" max="37" width="11.42578125" style="3" hidden="1" customWidth="1"/>
    <col min="38" max="38" width="11.42578125" style="7" hidden="1" customWidth="1"/>
    <col min="39" max="39" width="14.7109375" style="7" hidden="1" customWidth="1"/>
    <col min="40" max="40" width="11.42578125" style="7" hidden="1" customWidth="1"/>
    <col min="41" max="41" width="13.7109375" style="7" hidden="1" customWidth="1"/>
    <col min="42" max="42" width="11.42578125" style="7" hidden="1" customWidth="1"/>
    <col min="43" max="43" width="15.85546875" style="7" hidden="1" customWidth="1"/>
    <col min="44" max="45" width="11.42578125" style="7" hidden="1" customWidth="1"/>
    <col min="46" max="46" width="14.42578125" hidden="1" customWidth="1"/>
    <col min="47" max="48" width="14.5703125" hidden="1" customWidth="1"/>
    <col min="49" max="49" width="14.85546875" hidden="1" customWidth="1"/>
    <col min="50" max="54" width="11.42578125" hidden="1" customWidth="1"/>
    <col min="55" max="72" width="11.42578125" style="7" hidden="1" customWidth="1"/>
    <col min="73" max="77" width="11.42578125" style="113" hidden="1" customWidth="1"/>
    <col min="78" max="106" width="11.42578125" style="113"/>
    <col min="107" max="107" width="11.42578125" style="7"/>
  </cols>
  <sheetData>
    <row r="1" spans="1:107" x14ac:dyDescent="0.25">
      <c r="A1" s="316" t="s">
        <v>483</v>
      </c>
      <c r="B1" s="316"/>
      <c r="C1" s="316"/>
      <c r="D1" s="316"/>
      <c r="E1" s="316"/>
      <c r="F1" s="316"/>
      <c r="G1" s="316"/>
      <c r="H1" s="316"/>
      <c r="I1" s="316"/>
      <c r="J1" s="316"/>
      <c r="K1" s="316"/>
      <c r="L1" s="316"/>
      <c r="M1" s="316"/>
      <c r="N1" s="316"/>
      <c r="O1" s="316"/>
      <c r="P1" s="316"/>
      <c r="Q1" s="316"/>
      <c r="R1" s="316"/>
      <c r="S1" s="316"/>
      <c r="T1" s="316"/>
    </row>
    <row r="2" spans="1:107" ht="12" customHeight="1" thickBot="1" x14ac:dyDescent="0.3">
      <c r="A2" s="1"/>
      <c r="L2" s="4"/>
      <c r="M2" s="4"/>
      <c r="O2" s="4"/>
      <c r="Q2" s="4"/>
      <c r="T2" s="5"/>
    </row>
    <row r="3" spans="1:107" s="14" customFormat="1" thickBot="1" x14ac:dyDescent="0.3">
      <c r="A3" s="318" t="s">
        <v>0</v>
      </c>
      <c r="B3" s="319"/>
      <c r="C3" s="319"/>
      <c r="D3" s="319"/>
      <c r="E3" s="8"/>
      <c r="F3" s="8"/>
      <c r="G3" s="8"/>
      <c r="H3" s="9"/>
      <c r="I3" s="9"/>
      <c r="J3" s="9"/>
      <c r="K3" s="10"/>
      <c r="L3" s="10"/>
      <c r="M3" s="10"/>
      <c r="N3" s="10"/>
      <c r="O3" s="10"/>
      <c r="P3" s="10"/>
      <c r="Q3" s="321" t="s">
        <v>1</v>
      </c>
      <c r="R3" s="11"/>
      <c r="S3" s="10"/>
      <c r="T3" s="12"/>
      <c r="U3" s="13"/>
      <c r="V3" s="13"/>
      <c r="W3" s="13"/>
      <c r="X3" s="13"/>
      <c r="Y3" s="13"/>
      <c r="Z3" s="13"/>
      <c r="AA3" s="13"/>
      <c r="AB3" s="13"/>
      <c r="AC3" s="13"/>
      <c r="AD3" s="13"/>
      <c r="AE3" s="13"/>
      <c r="AF3" s="13"/>
      <c r="AG3" s="13"/>
      <c r="AH3" s="13"/>
      <c r="AI3" s="13"/>
      <c r="AJ3" s="13"/>
      <c r="AK3" s="13"/>
      <c r="BC3" s="254"/>
      <c r="BD3" s="254"/>
      <c r="BE3" s="254"/>
      <c r="BF3" s="254"/>
      <c r="BG3" s="254"/>
      <c r="BH3" s="254"/>
      <c r="BI3" s="254"/>
      <c r="BJ3" s="254"/>
      <c r="BK3" s="254"/>
      <c r="BL3" s="254"/>
      <c r="BM3" s="254"/>
      <c r="BN3" s="254"/>
      <c r="BO3" s="254"/>
      <c r="BP3" s="254"/>
      <c r="BQ3" s="254"/>
      <c r="BR3" s="254"/>
      <c r="BS3" s="254"/>
      <c r="BT3" s="254"/>
      <c r="BU3" s="265"/>
      <c r="BV3" s="265"/>
      <c r="BW3" s="265"/>
      <c r="BX3" s="265"/>
      <c r="BY3" s="265"/>
      <c r="BZ3" s="265"/>
      <c r="CA3" s="265"/>
      <c r="CB3" s="265"/>
      <c r="CC3" s="265"/>
      <c r="CD3" s="265"/>
      <c r="CE3" s="265"/>
      <c r="CF3" s="265"/>
      <c r="CG3" s="265"/>
      <c r="CH3" s="265"/>
      <c r="CI3" s="265"/>
      <c r="CJ3" s="265"/>
      <c r="CK3" s="265"/>
      <c r="CL3" s="265"/>
      <c r="CM3" s="265"/>
      <c r="CN3" s="265"/>
      <c r="CO3" s="265"/>
      <c r="CP3" s="265"/>
      <c r="CQ3" s="265"/>
      <c r="CR3" s="265"/>
      <c r="CS3" s="265"/>
      <c r="CT3" s="265"/>
      <c r="CU3" s="265"/>
      <c r="CV3" s="265"/>
      <c r="CW3" s="265"/>
      <c r="CX3" s="265"/>
      <c r="CY3" s="265"/>
      <c r="CZ3" s="265"/>
      <c r="DA3" s="265"/>
      <c r="DB3" s="265"/>
      <c r="DC3" s="254"/>
    </row>
    <row r="4" spans="1:107" s="21" customFormat="1" ht="15.75" customHeight="1" thickBot="1" x14ac:dyDescent="0.3">
      <c r="A4" s="322" t="s">
        <v>499</v>
      </c>
      <c r="B4" s="323"/>
      <c r="C4" s="323"/>
      <c r="D4" s="323"/>
      <c r="E4" s="15"/>
      <c r="F4" s="15"/>
      <c r="G4" s="15"/>
      <c r="H4" s="16"/>
      <c r="I4" s="16"/>
      <c r="J4" s="16"/>
      <c r="K4" s="17"/>
      <c r="L4" s="17"/>
      <c r="M4" s="17"/>
      <c r="N4" s="17"/>
      <c r="O4" s="17"/>
      <c r="P4" s="17"/>
      <c r="Q4" s="321"/>
      <c r="R4" s="18"/>
      <c r="S4" s="17"/>
      <c r="T4" s="19"/>
      <c r="U4" s="20"/>
      <c r="V4" s="20"/>
      <c r="W4" s="317" t="s">
        <v>2</v>
      </c>
      <c r="X4" s="317"/>
      <c r="Y4" s="317"/>
      <c r="Z4" s="317"/>
      <c r="AA4" s="20"/>
      <c r="AB4" s="20"/>
      <c r="AC4" s="20"/>
      <c r="AD4" s="20"/>
      <c r="AE4" s="20"/>
      <c r="AF4" s="20"/>
      <c r="AG4" s="20"/>
      <c r="AH4" s="20"/>
      <c r="AI4" s="20"/>
      <c r="AJ4" s="20"/>
      <c r="AK4" s="20"/>
      <c r="BC4" s="255"/>
      <c r="BD4" s="255"/>
      <c r="BE4" s="255"/>
      <c r="BF4" s="255"/>
      <c r="BG4" s="255"/>
      <c r="BH4" s="255"/>
      <c r="BI4" s="255"/>
      <c r="BJ4" s="255"/>
      <c r="BK4" s="255"/>
      <c r="BL4" s="255"/>
      <c r="BM4" s="255"/>
      <c r="BN4" s="255"/>
      <c r="BO4" s="255"/>
      <c r="BP4" s="255"/>
      <c r="BQ4" s="255"/>
      <c r="BR4" s="255"/>
      <c r="BS4" s="255"/>
      <c r="BT4" s="255"/>
      <c r="BU4" s="258"/>
      <c r="BV4" s="258"/>
      <c r="BW4" s="258"/>
      <c r="BX4" s="258"/>
      <c r="BY4" s="258"/>
      <c r="BZ4" s="258"/>
      <c r="CA4" s="258"/>
      <c r="CB4" s="258"/>
      <c r="CC4" s="258"/>
      <c r="CD4" s="258"/>
      <c r="CE4" s="258"/>
      <c r="CF4" s="258"/>
      <c r="CG4" s="258"/>
      <c r="CH4" s="258"/>
      <c r="CI4" s="258"/>
      <c r="CJ4" s="258"/>
      <c r="CK4" s="258"/>
      <c r="CL4" s="258"/>
      <c r="CM4" s="258"/>
      <c r="CN4" s="258"/>
      <c r="CO4" s="258"/>
      <c r="CP4" s="258"/>
      <c r="CQ4" s="258"/>
      <c r="CR4" s="258"/>
      <c r="CS4" s="258"/>
      <c r="CT4" s="258"/>
      <c r="CU4" s="258"/>
      <c r="CV4" s="258"/>
      <c r="CW4" s="258"/>
      <c r="CX4" s="258"/>
      <c r="CY4" s="258"/>
      <c r="CZ4" s="258"/>
      <c r="DA4" s="258"/>
      <c r="DB4" s="258"/>
      <c r="DC4" s="255"/>
    </row>
    <row r="5" spans="1:107" ht="45.75" thickBot="1" x14ac:dyDescent="0.3">
      <c r="A5" s="22" t="s">
        <v>3</v>
      </c>
      <c r="B5" s="23" t="s">
        <v>4</v>
      </c>
      <c r="C5" s="23" t="s">
        <v>5</v>
      </c>
      <c r="D5" s="23" t="s">
        <v>6</v>
      </c>
      <c r="E5" s="23" t="s">
        <v>7</v>
      </c>
      <c r="F5" s="22" t="s">
        <v>8</v>
      </c>
      <c r="G5" s="22" t="s">
        <v>9</v>
      </c>
      <c r="H5" s="22" t="s">
        <v>10</v>
      </c>
      <c r="I5" s="22" t="s">
        <v>11</v>
      </c>
      <c r="J5" s="22" t="s">
        <v>12</v>
      </c>
      <c r="L5" s="22" t="s">
        <v>13</v>
      </c>
      <c r="M5" s="22" t="s">
        <v>14</v>
      </c>
      <c r="O5" s="22" t="s">
        <v>15</v>
      </c>
      <c r="P5" s="24"/>
      <c r="Q5" s="25" t="s">
        <v>16</v>
      </c>
      <c r="R5" s="22" t="s">
        <v>13</v>
      </c>
      <c r="S5" s="22"/>
      <c r="T5" s="26" t="s">
        <v>17</v>
      </c>
      <c r="W5" s="27" t="s">
        <v>18</v>
      </c>
      <c r="X5" s="27" t="s">
        <v>19</v>
      </c>
      <c r="Y5" s="27" t="s">
        <v>20</v>
      </c>
      <c r="Z5" s="27" t="s">
        <v>21</v>
      </c>
    </row>
    <row r="6" spans="1:107" ht="40.5" customHeight="1" thickBot="1" x14ac:dyDescent="0.3">
      <c r="A6" s="28">
        <v>1</v>
      </c>
      <c r="B6" s="29">
        <v>41111938</v>
      </c>
      <c r="C6" s="29">
        <v>1197011021</v>
      </c>
      <c r="D6" s="29" t="s">
        <v>22</v>
      </c>
      <c r="E6" s="29" t="s">
        <v>23</v>
      </c>
      <c r="F6" s="29" t="s">
        <v>24</v>
      </c>
      <c r="G6" s="30"/>
      <c r="H6" s="31">
        <v>19140</v>
      </c>
      <c r="I6" s="32">
        <f>H6*6.77/100</f>
        <v>1295.7779999999998</v>
      </c>
      <c r="J6" s="32">
        <f>H6+I6</f>
        <v>20435.777999999998</v>
      </c>
      <c r="L6" s="33">
        <f>H6*39.5/100</f>
        <v>7560.3</v>
      </c>
      <c r="M6" s="33">
        <f>H6+L6</f>
        <v>26700.3</v>
      </c>
      <c r="Q6" s="35">
        <v>19140</v>
      </c>
      <c r="R6" s="36"/>
      <c r="T6" s="33">
        <f t="shared" ref="T6:T11" si="0">M6</f>
        <v>26700.3</v>
      </c>
    </row>
    <row r="7" spans="1:107" ht="53.25" customHeight="1" thickBot="1" x14ac:dyDescent="0.3">
      <c r="A7" s="28">
        <v>2</v>
      </c>
      <c r="B7" s="29">
        <v>41111927</v>
      </c>
      <c r="C7" s="29">
        <v>1197011022</v>
      </c>
      <c r="D7" s="29" t="s">
        <v>25</v>
      </c>
      <c r="E7" s="29" t="s">
        <v>26</v>
      </c>
      <c r="F7" s="29" t="s">
        <v>24</v>
      </c>
      <c r="G7" s="30"/>
      <c r="H7" s="37">
        <v>69600</v>
      </c>
      <c r="I7" s="33">
        <f t="shared" ref="I7:I12" si="1">H7*6.77/100</f>
        <v>4711.9199999999992</v>
      </c>
      <c r="J7" s="33">
        <f t="shared" ref="J7:J11" si="2">H7+I7</f>
        <v>74311.92</v>
      </c>
      <c r="L7" s="33">
        <f>H7*39.5/100</f>
        <v>27492</v>
      </c>
      <c r="M7" s="33">
        <f t="shared" ref="M7:M12" si="3">H7+L7</f>
        <v>97092</v>
      </c>
      <c r="Q7" s="35">
        <v>71920</v>
      </c>
      <c r="R7" s="36"/>
      <c r="T7" s="33">
        <f t="shared" si="0"/>
        <v>97092</v>
      </c>
    </row>
    <row r="8" spans="1:107" ht="125.25" customHeight="1" thickBot="1" x14ac:dyDescent="0.3">
      <c r="A8" s="28">
        <v>3</v>
      </c>
      <c r="B8" s="29">
        <v>42294714</v>
      </c>
      <c r="C8" s="29">
        <v>1197011026</v>
      </c>
      <c r="D8" s="29" t="s">
        <v>27</v>
      </c>
      <c r="E8" s="29" t="s">
        <v>28</v>
      </c>
      <c r="F8" s="29" t="s">
        <v>24</v>
      </c>
      <c r="G8" s="30"/>
      <c r="H8" s="37">
        <v>487200</v>
      </c>
      <c r="I8" s="33">
        <f t="shared" si="1"/>
        <v>32983.440000000002</v>
      </c>
      <c r="J8" s="33">
        <f t="shared" si="2"/>
        <v>520183.44</v>
      </c>
      <c r="L8" s="33">
        <f t="shared" ref="L8:L12" si="4">H8*39.5/100</f>
        <v>192444</v>
      </c>
      <c r="M8" s="33">
        <f t="shared" si="3"/>
        <v>679644</v>
      </c>
      <c r="Q8" s="35">
        <v>487200</v>
      </c>
      <c r="R8" s="36"/>
      <c r="T8" s="33">
        <f t="shared" si="0"/>
        <v>679644</v>
      </c>
    </row>
    <row r="9" spans="1:107" ht="139.5" customHeight="1" thickBot="1" x14ac:dyDescent="0.3">
      <c r="A9" s="28">
        <v>4</v>
      </c>
      <c r="B9" s="29">
        <v>42294712</v>
      </c>
      <c r="C9" s="29">
        <v>1197011028</v>
      </c>
      <c r="D9" s="29" t="s">
        <v>29</v>
      </c>
      <c r="E9" s="29" t="s">
        <v>30</v>
      </c>
      <c r="F9" s="29" t="s">
        <v>24</v>
      </c>
      <c r="G9" s="30"/>
      <c r="H9" s="37">
        <v>122960</v>
      </c>
      <c r="I9" s="33">
        <f t="shared" si="1"/>
        <v>8324.3919999999998</v>
      </c>
      <c r="J9" s="33">
        <f t="shared" si="2"/>
        <v>131284.39199999999</v>
      </c>
      <c r="L9" s="33">
        <f t="shared" si="4"/>
        <v>48569.2</v>
      </c>
      <c r="M9" s="33">
        <f t="shared" si="3"/>
        <v>171529.2</v>
      </c>
      <c r="Q9" s="35">
        <v>122960</v>
      </c>
      <c r="R9" s="36"/>
      <c r="T9" s="33">
        <f t="shared" si="0"/>
        <v>171529.2</v>
      </c>
    </row>
    <row r="10" spans="1:107" ht="84" customHeight="1" thickBot="1" x14ac:dyDescent="0.3">
      <c r="A10" s="28">
        <v>5</v>
      </c>
      <c r="B10" s="29">
        <v>14111507</v>
      </c>
      <c r="C10" s="29">
        <v>1196490746</v>
      </c>
      <c r="D10" s="29" t="s">
        <v>31</v>
      </c>
      <c r="E10" s="29" t="s">
        <v>32</v>
      </c>
      <c r="F10" s="29" t="s">
        <v>33</v>
      </c>
      <c r="G10" s="30"/>
      <c r="H10" s="33">
        <v>52200</v>
      </c>
      <c r="I10" s="33">
        <f t="shared" si="1"/>
        <v>3533.94</v>
      </c>
      <c r="J10" s="33">
        <f t="shared" si="2"/>
        <v>55733.94</v>
      </c>
      <c r="L10" s="33">
        <f t="shared" si="4"/>
        <v>20619</v>
      </c>
      <c r="M10" s="33">
        <f t="shared" si="3"/>
        <v>72819</v>
      </c>
      <c r="Q10" s="35">
        <v>52200</v>
      </c>
      <c r="R10" s="36"/>
      <c r="T10" s="33">
        <f t="shared" si="0"/>
        <v>72819</v>
      </c>
    </row>
    <row r="11" spans="1:107" ht="62.25" customHeight="1" thickBot="1" x14ac:dyDescent="0.3">
      <c r="A11" s="28">
        <v>8</v>
      </c>
      <c r="B11" s="29">
        <v>26111702</v>
      </c>
      <c r="C11" s="29">
        <v>1228405097</v>
      </c>
      <c r="D11" s="29" t="s">
        <v>38</v>
      </c>
      <c r="E11" s="29" t="s">
        <v>39</v>
      </c>
      <c r="F11" s="29" t="s">
        <v>24</v>
      </c>
      <c r="G11" s="30"/>
      <c r="H11" s="37">
        <v>14000</v>
      </c>
      <c r="I11" s="33">
        <f t="shared" si="1"/>
        <v>947.8</v>
      </c>
      <c r="J11" s="33">
        <f t="shared" si="2"/>
        <v>14947.8</v>
      </c>
      <c r="L11" s="33">
        <f t="shared" si="4"/>
        <v>5530</v>
      </c>
      <c r="M11" s="33">
        <f t="shared" si="3"/>
        <v>19530</v>
      </c>
      <c r="Q11" s="35">
        <v>18850</v>
      </c>
      <c r="R11" s="36"/>
      <c r="T11" s="33">
        <f t="shared" si="0"/>
        <v>19530</v>
      </c>
    </row>
    <row r="12" spans="1:107" ht="84" customHeight="1" thickBot="1" x14ac:dyDescent="0.3">
      <c r="A12" s="28">
        <v>10</v>
      </c>
      <c r="B12" s="29">
        <v>42294713</v>
      </c>
      <c r="C12" s="29">
        <v>1196410083</v>
      </c>
      <c r="D12" s="29" t="s">
        <v>42</v>
      </c>
      <c r="E12" s="29" t="s">
        <v>43</v>
      </c>
      <c r="F12" s="29" t="s">
        <v>24</v>
      </c>
      <c r="G12" s="30"/>
      <c r="H12" s="37">
        <v>1</v>
      </c>
      <c r="I12" s="33">
        <f t="shared" si="1"/>
        <v>6.7699999999999996E-2</v>
      </c>
      <c r="J12" s="33">
        <f>H12+I12</f>
        <v>1.0677000000000001</v>
      </c>
      <c r="L12" s="33">
        <f t="shared" si="4"/>
        <v>0.39500000000000002</v>
      </c>
      <c r="M12" s="33">
        <f t="shared" si="3"/>
        <v>1.395</v>
      </c>
      <c r="N12" s="38"/>
      <c r="P12" s="38"/>
      <c r="Q12" s="35">
        <v>167040</v>
      </c>
      <c r="R12" s="39">
        <f>Q12*39.5/100</f>
        <v>65980.800000000003</v>
      </c>
      <c r="S12" s="40">
        <f>Q12+R12</f>
        <v>233020.79999999999</v>
      </c>
      <c r="T12" s="33">
        <f>S12</f>
        <v>233020.79999999999</v>
      </c>
    </row>
    <row r="13" spans="1:107" thickBot="1" x14ac:dyDescent="0.3">
      <c r="A13" s="41"/>
      <c r="B13" s="41"/>
      <c r="C13" s="41"/>
      <c r="D13" s="41"/>
      <c r="E13" s="41"/>
      <c r="F13" s="41"/>
      <c r="G13" s="41"/>
      <c r="L13" s="4"/>
      <c r="M13" s="4"/>
      <c r="N13" s="4"/>
      <c r="O13" s="4"/>
      <c r="Q13" s="4"/>
      <c r="S13" s="4"/>
      <c r="T13" s="5"/>
    </row>
    <row r="14" spans="1:107" s="21" customFormat="1" ht="15.75" customHeight="1" thickBot="1" x14ac:dyDescent="0.3">
      <c r="A14" s="318" t="s">
        <v>44</v>
      </c>
      <c r="B14" s="319"/>
      <c r="C14" s="319"/>
      <c r="D14" s="319"/>
      <c r="E14" s="43"/>
      <c r="F14" s="43"/>
      <c r="G14" s="44"/>
      <c r="H14" s="45"/>
      <c r="I14" s="45"/>
      <c r="J14" s="45"/>
      <c r="K14" s="46"/>
      <c r="L14" s="46"/>
      <c r="M14" s="46"/>
      <c r="N14" s="46"/>
      <c r="O14" s="320" t="s">
        <v>15</v>
      </c>
      <c r="P14" s="46"/>
      <c r="Q14" s="321" t="s">
        <v>45</v>
      </c>
      <c r="R14" s="47"/>
      <c r="S14" s="48"/>
      <c r="T14" s="49" t="s">
        <v>46</v>
      </c>
      <c r="U14" s="50"/>
      <c r="V14" s="50"/>
      <c r="W14" s="50"/>
      <c r="X14" s="50"/>
      <c r="Y14" s="50"/>
      <c r="Z14" s="50"/>
      <c r="AA14" s="50"/>
      <c r="AB14" s="50"/>
      <c r="AC14" s="50"/>
      <c r="AD14" s="50"/>
      <c r="AE14" s="50"/>
      <c r="AF14" s="50"/>
      <c r="AG14" s="50"/>
      <c r="AH14" s="50"/>
      <c r="AI14" s="50"/>
      <c r="AJ14" s="20"/>
      <c r="AK14" s="20"/>
      <c r="BC14" s="255"/>
      <c r="BD14" s="255"/>
      <c r="BE14" s="255"/>
      <c r="BF14" s="255"/>
      <c r="BG14" s="255"/>
      <c r="BH14" s="255"/>
      <c r="BI14" s="255"/>
      <c r="BJ14" s="255"/>
      <c r="BK14" s="255"/>
      <c r="BL14" s="255"/>
      <c r="BM14" s="255"/>
      <c r="BN14" s="255"/>
      <c r="BO14" s="255"/>
      <c r="BP14" s="255"/>
      <c r="BQ14" s="255"/>
      <c r="BR14" s="255"/>
      <c r="BS14" s="255"/>
      <c r="BT14" s="255"/>
      <c r="BU14" s="258"/>
      <c r="BV14" s="258"/>
      <c r="BW14" s="258"/>
      <c r="BX14" s="258"/>
      <c r="BY14" s="258"/>
      <c r="BZ14" s="258"/>
      <c r="CA14" s="258"/>
      <c r="CB14" s="258"/>
      <c r="CC14" s="258"/>
      <c r="CD14" s="258"/>
      <c r="CE14" s="258"/>
      <c r="CF14" s="258"/>
      <c r="CG14" s="258"/>
      <c r="CH14" s="258"/>
      <c r="CI14" s="258"/>
      <c r="CJ14" s="258"/>
      <c r="CK14" s="258"/>
      <c r="CL14" s="258"/>
      <c r="CM14" s="258"/>
      <c r="CN14" s="258"/>
      <c r="CO14" s="258"/>
      <c r="CP14" s="258"/>
      <c r="CQ14" s="258"/>
      <c r="CR14" s="258"/>
      <c r="CS14" s="258"/>
      <c r="CT14" s="258"/>
      <c r="CU14" s="258"/>
      <c r="CV14" s="258"/>
      <c r="CW14" s="258"/>
      <c r="CX14" s="258"/>
      <c r="CY14" s="258"/>
      <c r="CZ14" s="258"/>
      <c r="DA14" s="258"/>
      <c r="DB14" s="258"/>
      <c r="DC14" s="255"/>
    </row>
    <row r="15" spans="1:107" s="21" customFormat="1" thickBot="1" x14ac:dyDescent="0.3">
      <c r="A15" s="322" t="s">
        <v>47</v>
      </c>
      <c r="B15" s="323"/>
      <c r="C15" s="323"/>
      <c r="D15" s="323"/>
      <c r="E15" s="15"/>
      <c r="F15" s="15"/>
      <c r="G15" s="44"/>
      <c r="H15" s="45"/>
      <c r="I15" s="45"/>
      <c r="J15" s="45"/>
      <c r="K15" s="46"/>
      <c r="L15" s="46"/>
      <c r="M15" s="46"/>
      <c r="N15" s="46"/>
      <c r="O15" s="320"/>
      <c r="P15" s="46"/>
      <c r="Q15" s="321"/>
      <c r="R15" s="47"/>
      <c r="S15" s="48"/>
      <c r="T15" s="51"/>
      <c r="U15" s="50"/>
      <c r="V15" s="50"/>
      <c r="W15" s="50"/>
      <c r="X15" s="50"/>
      <c r="Y15" s="50"/>
      <c r="Z15" s="50"/>
      <c r="AA15" s="50"/>
      <c r="AB15" s="50"/>
      <c r="AC15" s="50"/>
      <c r="AD15" s="50"/>
      <c r="AE15" s="50"/>
      <c r="AF15" s="50"/>
      <c r="AG15" s="50"/>
      <c r="AH15" s="50"/>
      <c r="AI15" s="50"/>
      <c r="AJ15" s="20"/>
      <c r="AK15" s="20"/>
      <c r="BC15" s="255"/>
      <c r="BD15" s="255"/>
      <c r="BE15" s="255"/>
      <c r="BF15" s="255"/>
      <c r="BG15" s="255"/>
      <c r="BH15" s="255"/>
      <c r="BI15" s="255"/>
      <c r="BJ15" s="255"/>
      <c r="BK15" s="255"/>
      <c r="BL15" s="255"/>
      <c r="BM15" s="255"/>
      <c r="BN15" s="255"/>
      <c r="BO15" s="255"/>
      <c r="BP15" s="255"/>
      <c r="BQ15" s="255"/>
      <c r="BR15" s="255"/>
      <c r="BS15" s="255"/>
      <c r="BT15" s="255"/>
      <c r="BU15" s="258"/>
      <c r="BV15" s="258"/>
      <c r="BW15" s="258"/>
      <c r="BX15" s="258"/>
      <c r="BY15" s="258"/>
      <c r="BZ15" s="258"/>
      <c r="CA15" s="258"/>
      <c r="CB15" s="258"/>
      <c r="CC15" s="258"/>
      <c r="CD15" s="258"/>
      <c r="CE15" s="258"/>
      <c r="CF15" s="258"/>
      <c r="CG15" s="258"/>
      <c r="CH15" s="258"/>
      <c r="CI15" s="258"/>
      <c r="CJ15" s="258"/>
      <c r="CK15" s="258"/>
      <c r="CL15" s="258"/>
      <c r="CM15" s="258"/>
      <c r="CN15" s="258"/>
      <c r="CO15" s="258"/>
      <c r="CP15" s="258"/>
      <c r="CQ15" s="258"/>
      <c r="CR15" s="258"/>
      <c r="CS15" s="258"/>
      <c r="CT15" s="258"/>
      <c r="CU15" s="258"/>
      <c r="CV15" s="258"/>
      <c r="CW15" s="258"/>
      <c r="CX15" s="258"/>
      <c r="CY15" s="258"/>
      <c r="CZ15" s="258"/>
      <c r="DA15" s="258"/>
      <c r="DB15" s="258"/>
      <c r="DC15" s="255"/>
    </row>
    <row r="16" spans="1:107" ht="45.75" thickBot="1" x14ac:dyDescent="0.3">
      <c r="A16" s="22" t="s">
        <v>48</v>
      </c>
      <c r="B16" s="23" t="s">
        <v>4</v>
      </c>
      <c r="C16" s="23" t="s">
        <v>49</v>
      </c>
      <c r="D16" s="23" t="s">
        <v>50</v>
      </c>
      <c r="E16" s="22" t="s">
        <v>51</v>
      </c>
      <c r="F16" s="52" t="s">
        <v>52</v>
      </c>
      <c r="G16" s="52" t="s">
        <v>9</v>
      </c>
      <c r="H16" s="52" t="s">
        <v>10</v>
      </c>
      <c r="I16" s="52" t="s">
        <v>11</v>
      </c>
      <c r="J16" s="52" t="s">
        <v>12</v>
      </c>
      <c r="K16" s="34"/>
      <c r="L16" s="52" t="s">
        <v>13</v>
      </c>
      <c r="M16" s="52" t="s">
        <v>14</v>
      </c>
      <c r="N16" s="34"/>
      <c r="O16" s="320"/>
      <c r="P16" s="34"/>
      <c r="Q16" s="53" t="s">
        <v>16</v>
      </c>
      <c r="R16" s="53"/>
      <c r="S16" s="34"/>
      <c r="T16" s="54" t="s">
        <v>53</v>
      </c>
    </row>
    <row r="17" spans="1:107" ht="68.25" customHeight="1" thickBot="1" x14ac:dyDescent="0.3">
      <c r="A17" s="28">
        <v>11</v>
      </c>
      <c r="B17" s="29">
        <v>42221612</v>
      </c>
      <c r="C17" s="29">
        <v>1196460428</v>
      </c>
      <c r="D17" s="29" t="s">
        <v>54</v>
      </c>
      <c r="E17" s="55" t="s">
        <v>54</v>
      </c>
      <c r="F17" s="30" t="s">
        <v>24</v>
      </c>
      <c r="G17" s="30"/>
      <c r="H17" s="33">
        <v>522000</v>
      </c>
      <c r="I17" s="33">
        <f>H17*6.77/100</f>
        <v>35339.4</v>
      </c>
      <c r="J17" s="33">
        <f>H17+I17</f>
        <v>557339.4</v>
      </c>
      <c r="K17" s="34"/>
      <c r="L17" s="33">
        <f>H17*39.5/100</f>
        <v>206190</v>
      </c>
      <c r="M17" s="33">
        <f>H17+L17</f>
        <v>728190</v>
      </c>
      <c r="N17" s="34"/>
      <c r="P17" s="34"/>
      <c r="Q17" s="56">
        <v>522000</v>
      </c>
      <c r="R17" s="56"/>
      <c r="S17" s="34"/>
      <c r="T17" s="33">
        <f>M17</f>
        <v>728190</v>
      </c>
    </row>
    <row r="18" spans="1:107" ht="55.5" customHeight="1" thickBot="1" x14ac:dyDescent="0.3">
      <c r="A18" s="28">
        <v>12</v>
      </c>
      <c r="B18" s="29">
        <v>42221612</v>
      </c>
      <c r="C18" s="29">
        <v>1196460437</v>
      </c>
      <c r="D18" s="29" t="s">
        <v>55</v>
      </c>
      <c r="E18" s="29" t="s">
        <v>55</v>
      </c>
      <c r="F18" s="29" t="s">
        <v>24</v>
      </c>
      <c r="G18" s="29"/>
      <c r="H18" s="32">
        <v>522000</v>
      </c>
      <c r="I18" s="32">
        <f t="shared" ref="I18:I21" si="5">H18*6.77/100</f>
        <v>35339.4</v>
      </c>
      <c r="J18" s="32">
        <f t="shared" ref="J18:J21" si="6">H18+I18</f>
        <v>557339.4</v>
      </c>
      <c r="L18" s="32">
        <f t="shared" ref="L18:L21" si="7">H18*39.5/100</f>
        <v>206190</v>
      </c>
      <c r="M18" s="32">
        <f t="shared" ref="M18:M21" si="8">H18+L18</f>
        <v>728190</v>
      </c>
      <c r="O18" s="57"/>
      <c r="Q18" s="58">
        <v>522000</v>
      </c>
      <c r="R18" s="59"/>
      <c r="T18" s="32">
        <f t="shared" ref="T18:T21" si="9">M18</f>
        <v>728190</v>
      </c>
    </row>
    <row r="19" spans="1:107" ht="59.25" customHeight="1" thickBot="1" x14ac:dyDescent="0.3">
      <c r="A19" s="28">
        <v>13</v>
      </c>
      <c r="B19" s="29">
        <v>42221612</v>
      </c>
      <c r="C19" s="29">
        <v>1196460432</v>
      </c>
      <c r="D19" s="29" t="s">
        <v>56</v>
      </c>
      <c r="E19" s="29" t="s">
        <v>56</v>
      </c>
      <c r="F19" s="29" t="s">
        <v>24</v>
      </c>
      <c r="G19" s="29"/>
      <c r="H19" s="33">
        <v>142564</v>
      </c>
      <c r="I19" s="33">
        <f t="shared" si="5"/>
        <v>9651.5827999999983</v>
      </c>
      <c r="J19" s="33">
        <f t="shared" si="6"/>
        <v>152215.5828</v>
      </c>
      <c r="L19" s="33">
        <f t="shared" si="7"/>
        <v>56312.78</v>
      </c>
      <c r="M19" s="33">
        <f t="shared" si="8"/>
        <v>198876.78</v>
      </c>
      <c r="Q19" s="56">
        <v>142564</v>
      </c>
      <c r="R19" s="59"/>
      <c r="T19" s="33">
        <f t="shared" si="9"/>
        <v>198876.78</v>
      </c>
    </row>
    <row r="20" spans="1:107" ht="63.75" customHeight="1" thickBot="1" x14ac:dyDescent="0.3">
      <c r="A20" s="28">
        <v>14</v>
      </c>
      <c r="B20" s="29">
        <v>42221612</v>
      </c>
      <c r="C20" s="29">
        <v>1196460435</v>
      </c>
      <c r="D20" s="29" t="s">
        <v>57</v>
      </c>
      <c r="E20" s="29" t="s">
        <v>57</v>
      </c>
      <c r="F20" s="29" t="s">
        <v>24</v>
      </c>
      <c r="G20" s="29"/>
      <c r="H20" s="33">
        <v>190086</v>
      </c>
      <c r="I20" s="33">
        <f t="shared" si="5"/>
        <v>12868.822200000001</v>
      </c>
      <c r="J20" s="33">
        <f t="shared" si="6"/>
        <v>202954.8222</v>
      </c>
      <c r="L20" s="33">
        <f t="shared" si="7"/>
        <v>75083.97</v>
      </c>
      <c r="M20" s="33">
        <f t="shared" si="8"/>
        <v>265169.96999999997</v>
      </c>
      <c r="Q20" s="56">
        <v>190086</v>
      </c>
      <c r="R20" s="59"/>
      <c r="T20" s="33">
        <f t="shared" si="9"/>
        <v>265169.96999999997</v>
      </c>
    </row>
    <row r="21" spans="1:107" ht="72.75" customHeight="1" thickBot="1" x14ac:dyDescent="0.3">
      <c r="A21" s="28">
        <v>15</v>
      </c>
      <c r="B21" s="29">
        <v>42221612</v>
      </c>
      <c r="C21" s="29">
        <v>1196460429</v>
      </c>
      <c r="D21" s="29" t="s">
        <v>58</v>
      </c>
      <c r="E21" s="29" t="s">
        <v>58</v>
      </c>
      <c r="F21" s="29" t="s">
        <v>24</v>
      </c>
      <c r="G21" s="29"/>
      <c r="H21" s="33">
        <v>181034</v>
      </c>
      <c r="I21" s="33">
        <f t="shared" si="5"/>
        <v>12256.0018</v>
      </c>
      <c r="J21" s="33">
        <f t="shared" si="6"/>
        <v>193290.0018</v>
      </c>
      <c r="L21" s="33">
        <f t="shared" si="7"/>
        <v>71508.429999999993</v>
      </c>
      <c r="M21" s="33">
        <f t="shared" si="8"/>
        <v>252542.43</v>
      </c>
      <c r="N21" s="38"/>
      <c r="P21" s="38"/>
      <c r="Q21" s="56">
        <v>181034</v>
      </c>
      <c r="R21" s="60"/>
      <c r="S21" s="38"/>
      <c r="T21" s="33">
        <f t="shared" si="9"/>
        <v>252542.43</v>
      </c>
    </row>
    <row r="22" spans="1:107" s="7" customFormat="1" ht="27" customHeight="1" thickBot="1" x14ac:dyDescent="0.3">
      <c r="A22" s="216"/>
      <c r="B22" s="216"/>
      <c r="C22" s="216"/>
      <c r="D22" s="216"/>
      <c r="E22" s="216"/>
      <c r="F22" s="216"/>
      <c r="G22" s="42"/>
      <c r="H22" s="3"/>
      <c r="I22" s="3"/>
      <c r="J22" s="3"/>
      <c r="K22" s="4"/>
      <c r="L22" s="4"/>
      <c r="M22" s="4"/>
      <c r="N22" s="4"/>
      <c r="O22" s="4"/>
      <c r="P22" s="4"/>
      <c r="Q22" s="4"/>
      <c r="R22" s="4"/>
      <c r="S22" s="4"/>
      <c r="T22" s="5"/>
      <c r="U22" s="3"/>
      <c r="V22" s="3"/>
      <c r="W22" s="3"/>
      <c r="X22" s="3"/>
      <c r="Y22" s="3"/>
      <c r="Z22" s="3"/>
      <c r="AA22" s="3"/>
      <c r="AB22" s="3"/>
      <c r="AC22" s="3"/>
      <c r="AD22" s="3"/>
      <c r="AE22" s="3"/>
      <c r="AF22" s="3"/>
      <c r="AG22" s="3"/>
      <c r="AH22" s="3"/>
      <c r="AI22" s="3"/>
      <c r="AJ22" s="3"/>
      <c r="AK22" s="3"/>
      <c r="BU22" s="113"/>
      <c r="BV22" s="113"/>
      <c r="BW22" s="113"/>
      <c r="BX22" s="113"/>
      <c r="BY22" s="113"/>
      <c r="BZ22" s="113"/>
      <c r="CA22" s="113"/>
      <c r="CB22" s="113"/>
      <c r="CC22" s="113"/>
      <c r="CD22" s="113"/>
      <c r="CE22" s="113"/>
      <c r="CF22" s="113"/>
      <c r="CG22" s="113"/>
      <c r="CH22" s="113"/>
      <c r="CI22" s="113"/>
      <c r="CJ22" s="113"/>
      <c r="CK22" s="113"/>
      <c r="CL22" s="113"/>
      <c r="CM22" s="113"/>
      <c r="CN22" s="113"/>
      <c r="CO22" s="113"/>
      <c r="CP22" s="113"/>
      <c r="CQ22" s="113"/>
      <c r="CR22" s="113"/>
      <c r="CS22" s="113"/>
      <c r="CT22" s="113"/>
      <c r="CU22" s="113"/>
      <c r="CV22" s="113"/>
      <c r="CW22" s="113"/>
      <c r="CX22" s="113"/>
      <c r="CY22" s="113"/>
      <c r="CZ22" s="113"/>
      <c r="DA22" s="113"/>
      <c r="DB22" s="113"/>
    </row>
    <row r="23" spans="1:107" s="65" customFormat="1" ht="27" customHeight="1" thickBot="1" x14ac:dyDescent="0.3">
      <c r="A23" s="318" t="s">
        <v>59</v>
      </c>
      <c r="B23" s="319"/>
      <c r="C23" s="319"/>
      <c r="D23" s="319"/>
      <c r="E23" s="43"/>
      <c r="F23" s="43"/>
      <c r="G23" s="43"/>
      <c r="H23" s="62"/>
      <c r="I23" s="62"/>
      <c r="J23" s="62"/>
      <c r="K23" s="63"/>
      <c r="L23" s="63"/>
      <c r="M23" s="63"/>
      <c r="N23" s="63"/>
      <c r="O23" s="63"/>
      <c r="P23" s="63"/>
      <c r="Q23" s="63"/>
      <c r="R23" s="63"/>
      <c r="S23" s="63"/>
      <c r="T23" s="64"/>
      <c r="U23" s="62"/>
      <c r="V23" s="62"/>
      <c r="W23" s="62"/>
      <c r="X23" s="62"/>
      <c r="Y23" s="62"/>
      <c r="Z23" s="62"/>
      <c r="AA23" s="62"/>
      <c r="AB23" s="62"/>
      <c r="AC23" s="62"/>
      <c r="AD23" s="62"/>
      <c r="AE23" s="62"/>
      <c r="AF23" s="62"/>
      <c r="AG23" s="62"/>
      <c r="AH23" s="62"/>
      <c r="AI23" s="62"/>
      <c r="AJ23" s="62"/>
      <c r="AK23" s="62"/>
      <c r="BC23" s="256"/>
      <c r="BD23" s="256"/>
      <c r="BE23" s="256"/>
      <c r="BF23" s="256"/>
      <c r="BG23" s="256"/>
      <c r="BH23" s="256"/>
      <c r="BI23" s="256"/>
      <c r="BJ23" s="256"/>
      <c r="BK23" s="256"/>
      <c r="BL23" s="256"/>
      <c r="BM23" s="256"/>
      <c r="BN23" s="256"/>
      <c r="BO23" s="256"/>
      <c r="BP23" s="256"/>
      <c r="BQ23" s="256"/>
      <c r="BR23" s="256"/>
      <c r="BS23" s="256"/>
      <c r="BT23" s="256"/>
      <c r="BU23" s="258"/>
      <c r="BV23" s="258"/>
      <c r="BW23" s="258"/>
      <c r="BX23" s="258"/>
      <c r="BY23" s="258"/>
      <c r="BZ23" s="258"/>
      <c r="CA23" s="258"/>
      <c r="CB23" s="258"/>
      <c r="CC23" s="258"/>
      <c r="CD23" s="258"/>
      <c r="CE23" s="258"/>
      <c r="CF23" s="258"/>
      <c r="CG23" s="258"/>
      <c r="CH23" s="258"/>
      <c r="CI23" s="258"/>
      <c r="CJ23" s="258"/>
      <c r="CK23" s="258"/>
      <c r="CL23" s="258"/>
      <c r="CM23" s="258"/>
      <c r="CN23" s="258"/>
      <c r="CO23" s="258"/>
      <c r="CP23" s="258"/>
      <c r="CQ23" s="258"/>
      <c r="CR23" s="258"/>
      <c r="CS23" s="258"/>
      <c r="CT23" s="258"/>
      <c r="CU23" s="258"/>
      <c r="CV23" s="258"/>
      <c r="CW23" s="258"/>
      <c r="CX23" s="258"/>
      <c r="CY23" s="258"/>
      <c r="CZ23" s="258"/>
      <c r="DA23" s="258"/>
      <c r="DB23" s="258"/>
      <c r="DC23" s="256"/>
    </row>
    <row r="24" spans="1:107" s="67" customFormat="1" ht="13.5" customHeight="1" thickBot="1" x14ac:dyDescent="0.3">
      <c r="A24" s="322" t="s">
        <v>60</v>
      </c>
      <c r="B24" s="323"/>
      <c r="C24" s="323"/>
      <c r="D24" s="323"/>
      <c r="E24" s="15"/>
      <c r="F24" s="15"/>
      <c r="G24" s="15"/>
      <c r="H24" s="16"/>
      <c r="I24" s="16"/>
      <c r="J24" s="16"/>
      <c r="K24" s="17"/>
      <c r="L24" s="17"/>
      <c r="M24" s="17"/>
      <c r="N24" s="17"/>
      <c r="O24" s="17"/>
      <c r="P24" s="17"/>
      <c r="Q24" s="324" t="s">
        <v>61</v>
      </c>
      <c r="R24" s="66"/>
      <c r="S24" s="17"/>
      <c r="T24" s="19"/>
      <c r="U24" s="16"/>
      <c r="V24" s="16"/>
      <c r="W24" s="16"/>
      <c r="X24" s="16"/>
      <c r="Y24" s="16"/>
      <c r="Z24" s="16"/>
      <c r="AA24" s="16"/>
      <c r="AB24" s="16"/>
      <c r="AC24" s="16"/>
      <c r="AD24" s="16"/>
      <c r="AE24" s="16"/>
      <c r="AF24" s="16"/>
      <c r="AG24" s="16"/>
      <c r="AH24" s="16"/>
      <c r="AI24" s="16"/>
      <c r="AJ24" s="16"/>
      <c r="AK24" s="16"/>
      <c r="BC24" s="257"/>
      <c r="BD24" s="257"/>
      <c r="BE24" s="257"/>
      <c r="BF24" s="257"/>
      <c r="BG24" s="257"/>
      <c r="BH24" s="257"/>
      <c r="BI24" s="257"/>
      <c r="BJ24" s="257"/>
      <c r="BK24" s="257"/>
      <c r="BL24" s="257"/>
      <c r="BM24" s="257"/>
      <c r="BN24" s="257"/>
      <c r="BO24" s="257"/>
      <c r="BP24" s="257"/>
      <c r="BQ24" s="257"/>
      <c r="BR24" s="257"/>
      <c r="BS24" s="257"/>
      <c r="BT24" s="257"/>
      <c r="BU24" s="258"/>
      <c r="BV24" s="258"/>
      <c r="BW24" s="258"/>
      <c r="BX24" s="258"/>
      <c r="BY24" s="258"/>
      <c r="BZ24" s="258"/>
      <c r="CA24" s="258"/>
      <c r="CB24" s="258"/>
      <c r="CC24" s="258"/>
      <c r="CD24" s="258"/>
      <c r="CE24" s="258"/>
      <c r="CF24" s="258"/>
      <c r="CG24" s="258"/>
      <c r="CH24" s="258"/>
      <c r="CI24" s="258"/>
      <c r="CJ24" s="258"/>
      <c r="CK24" s="258"/>
      <c r="CL24" s="258"/>
      <c r="CM24" s="258"/>
      <c r="CN24" s="258"/>
      <c r="CO24" s="258"/>
      <c r="CP24" s="258"/>
      <c r="CQ24" s="258"/>
      <c r="CR24" s="258"/>
      <c r="CS24" s="258"/>
      <c r="CT24" s="258"/>
      <c r="CU24" s="258"/>
      <c r="CV24" s="258"/>
      <c r="CW24" s="258"/>
      <c r="CX24" s="258"/>
      <c r="CY24" s="258"/>
      <c r="CZ24" s="258"/>
      <c r="DA24" s="258"/>
      <c r="DB24" s="258"/>
      <c r="DC24" s="257"/>
    </row>
    <row r="25" spans="1:107" s="7" customFormat="1" ht="39.75" customHeight="1" thickBot="1" x14ac:dyDescent="0.3">
      <c r="A25" s="325" t="s">
        <v>48</v>
      </c>
      <c r="B25" s="325" t="s">
        <v>4</v>
      </c>
      <c r="C25" s="325" t="s">
        <v>62</v>
      </c>
      <c r="D25" s="325" t="s">
        <v>63</v>
      </c>
      <c r="E25" s="325" t="s">
        <v>64</v>
      </c>
      <c r="F25" s="325" t="s">
        <v>65</v>
      </c>
      <c r="G25" s="325" t="s">
        <v>9</v>
      </c>
      <c r="H25" s="334" t="s">
        <v>10</v>
      </c>
      <c r="I25" s="325" t="s">
        <v>11</v>
      </c>
      <c r="J25" s="325" t="s">
        <v>12</v>
      </c>
      <c r="K25" s="2"/>
      <c r="L25" s="325" t="s">
        <v>13</v>
      </c>
      <c r="M25" s="325" t="s">
        <v>14</v>
      </c>
      <c r="N25" s="2"/>
      <c r="O25" s="325" t="s">
        <v>15</v>
      </c>
      <c r="P25" s="2"/>
      <c r="Q25" s="324"/>
      <c r="R25" s="68"/>
      <c r="S25" s="2"/>
      <c r="T25" s="332" t="s">
        <v>17</v>
      </c>
      <c r="U25" s="6"/>
      <c r="V25" s="3"/>
      <c r="W25" s="315" t="s">
        <v>2</v>
      </c>
      <c r="X25" s="315"/>
      <c r="Y25" s="315"/>
      <c r="Z25" s="315"/>
      <c r="AA25" s="3"/>
      <c r="AB25" s="315" t="s">
        <v>2</v>
      </c>
      <c r="AC25" s="315"/>
      <c r="AD25" s="315"/>
      <c r="AE25" s="315"/>
      <c r="AF25" s="3"/>
      <c r="AG25" s="3"/>
      <c r="AH25" s="3"/>
      <c r="AI25" s="3"/>
      <c r="AJ25" s="3"/>
      <c r="AK25" s="3"/>
      <c r="BU25" s="113"/>
      <c r="BV25" s="113"/>
      <c r="BW25" s="113"/>
      <c r="BX25" s="113"/>
      <c r="BY25" s="113"/>
      <c r="BZ25" s="113"/>
      <c r="CA25" s="113"/>
      <c r="CB25" s="113"/>
      <c r="CC25" s="113"/>
      <c r="CD25" s="113"/>
      <c r="CE25" s="113"/>
      <c r="CF25" s="113"/>
      <c r="CG25" s="113"/>
      <c r="CH25" s="113"/>
      <c r="CI25" s="113"/>
      <c r="CJ25" s="113"/>
      <c r="CK25" s="113"/>
      <c r="CL25" s="113"/>
      <c r="CM25" s="113"/>
      <c r="CN25" s="113"/>
      <c r="CO25" s="113"/>
      <c r="CP25" s="113"/>
      <c r="CQ25" s="113"/>
      <c r="CR25" s="113"/>
      <c r="CS25" s="113"/>
      <c r="CT25" s="113"/>
      <c r="CU25" s="113"/>
      <c r="CV25" s="113"/>
      <c r="CW25" s="113"/>
      <c r="CX25" s="113"/>
      <c r="CY25" s="113"/>
      <c r="CZ25" s="113"/>
      <c r="DA25" s="113"/>
      <c r="DB25" s="113"/>
    </row>
    <row r="26" spans="1:107" ht="13.5" customHeight="1" thickBot="1" x14ac:dyDescent="0.3">
      <c r="A26" s="326"/>
      <c r="B26" s="326"/>
      <c r="C26" s="326"/>
      <c r="D26" s="326"/>
      <c r="E26" s="326"/>
      <c r="F26" s="326"/>
      <c r="G26" s="326"/>
      <c r="H26" s="335"/>
      <c r="I26" s="326"/>
      <c r="J26" s="327"/>
      <c r="L26" s="326"/>
      <c r="M26" s="326"/>
      <c r="O26" s="326"/>
      <c r="Q26" s="53" t="s">
        <v>16</v>
      </c>
      <c r="R26" s="69"/>
      <c r="T26" s="333"/>
      <c r="W26" s="27" t="s">
        <v>18</v>
      </c>
      <c r="X26" s="27" t="s">
        <v>19</v>
      </c>
      <c r="Y26" s="27" t="s">
        <v>20</v>
      </c>
      <c r="Z26" s="27" t="s">
        <v>21</v>
      </c>
      <c r="AB26" s="27" t="s">
        <v>18</v>
      </c>
      <c r="AC26" s="27" t="s">
        <v>19</v>
      </c>
      <c r="AD26" s="27" t="s">
        <v>20</v>
      </c>
      <c r="AE26" s="27" t="s">
        <v>21</v>
      </c>
    </row>
    <row r="27" spans="1:107" ht="152.25" customHeight="1" thickBot="1" x14ac:dyDescent="0.3">
      <c r="A27" s="28">
        <v>16</v>
      </c>
      <c r="B27" s="29">
        <v>42295300</v>
      </c>
      <c r="C27" s="29">
        <v>1196420095</v>
      </c>
      <c r="D27" s="29" t="s">
        <v>66</v>
      </c>
      <c r="E27" s="29" t="s">
        <v>67</v>
      </c>
      <c r="F27" s="29" t="s">
        <v>24</v>
      </c>
      <c r="G27" s="29"/>
      <c r="H27" s="33">
        <v>828243</v>
      </c>
      <c r="I27" s="33">
        <f>H27*6.77/100</f>
        <v>56072.051099999997</v>
      </c>
      <c r="J27" s="33">
        <f>H27+I27</f>
        <v>884315.05110000004</v>
      </c>
      <c r="L27" s="33">
        <f>H27*39.5/100</f>
        <v>327155.98499999999</v>
      </c>
      <c r="M27" s="33">
        <f>H27+L27</f>
        <v>1155398.9849999999</v>
      </c>
      <c r="O27" s="22"/>
      <c r="Q27" s="70">
        <v>978055.9</v>
      </c>
      <c r="R27" s="71"/>
      <c r="T27" s="33">
        <f>AD27</f>
        <v>1140000</v>
      </c>
      <c r="W27" s="72"/>
      <c r="X27" s="72"/>
      <c r="Y27" s="72"/>
      <c r="Z27" s="72"/>
      <c r="AB27" s="73">
        <v>1140000</v>
      </c>
      <c r="AC27" s="295">
        <v>0</v>
      </c>
      <c r="AD27" s="73">
        <f>AB27+AC27</f>
        <v>1140000</v>
      </c>
      <c r="AE27" s="295"/>
    </row>
    <row r="28" spans="1:107" ht="60.75" customHeight="1" thickBot="1" x14ac:dyDescent="0.3">
      <c r="A28" s="28">
        <v>17</v>
      </c>
      <c r="B28" s="29">
        <v>42295300</v>
      </c>
      <c r="C28" s="29">
        <v>1196420108</v>
      </c>
      <c r="D28" s="29" t="s">
        <v>68</v>
      </c>
      <c r="E28" s="29" t="s">
        <v>68</v>
      </c>
      <c r="F28" s="29" t="s">
        <v>24</v>
      </c>
      <c r="G28" s="29"/>
      <c r="H28" s="33">
        <v>630000</v>
      </c>
      <c r="I28" s="33">
        <f t="shared" ref="I28:I31" si="10">H28*6.77/100</f>
        <v>42651</v>
      </c>
      <c r="J28" s="33">
        <f t="shared" ref="J28:J31" si="11">H28+I28</f>
        <v>672651</v>
      </c>
      <c r="L28" s="33">
        <f t="shared" ref="L28:L31" si="12">H28*39.5/100</f>
        <v>248850</v>
      </c>
      <c r="M28" s="33">
        <f t="shared" ref="M28:M31" si="13">H28+L28</f>
        <v>878850</v>
      </c>
      <c r="O28" s="33">
        <f>AVERAGE(Q28,Y28)</f>
        <v>1096591.5</v>
      </c>
      <c r="Q28" s="70">
        <v>771183</v>
      </c>
      <c r="R28" s="71"/>
      <c r="T28" s="33">
        <f t="shared" ref="T28:T31" si="14">AD28</f>
        <v>640000</v>
      </c>
      <c r="V28" s="3" t="s">
        <v>69</v>
      </c>
      <c r="W28" s="73">
        <v>1422000</v>
      </c>
      <c r="X28" s="72">
        <v>0</v>
      </c>
      <c r="Y28" s="74">
        <f>W28+X28</f>
        <v>1422000</v>
      </c>
      <c r="Z28" s="72"/>
      <c r="AA28" s="3" t="s">
        <v>496</v>
      </c>
      <c r="AB28" s="73">
        <v>640000</v>
      </c>
      <c r="AC28" s="295">
        <v>0</v>
      </c>
      <c r="AD28" s="73">
        <f>AB28+AC28</f>
        <v>640000</v>
      </c>
      <c r="AE28" s="295"/>
    </row>
    <row r="29" spans="1:107" ht="48.75" customHeight="1" thickBot="1" x14ac:dyDescent="0.3">
      <c r="A29" s="28">
        <v>18</v>
      </c>
      <c r="B29" s="29">
        <v>42203400</v>
      </c>
      <c r="C29" s="29">
        <v>1196490017</v>
      </c>
      <c r="D29" s="29" t="s">
        <v>70</v>
      </c>
      <c r="E29" s="29" t="s">
        <v>71</v>
      </c>
      <c r="F29" s="29" t="s">
        <v>24</v>
      </c>
      <c r="G29" s="29"/>
      <c r="H29" s="33">
        <v>290000</v>
      </c>
      <c r="I29" s="33">
        <f t="shared" si="10"/>
        <v>19632.999999999996</v>
      </c>
      <c r="J29" s="33">
        <f t="shared" si="11"/>
        <v>309633</v>
      </c>
      <c r="L29" s="33">
        <f t="shared" si="12"/>
        <v>114550</v>
      </c>
      <c r="M29" s="33">
        <f t="shared" si="13"/>
        <v>404550</v>
      </c>
      <c r="Q29" s="70">
        <v>354989</v>
      </c>
      <c r="R29" s="71"/>
      <c r="T29" s="33">
        <f t="shared" si="14"/>
        <v>1862000</v>
      </c>
      <c r="W29" s="72"/>
      <c r="X29" s="72"/>
      <c r="Y29" s="72"/>
      <c r="Z29" s="72"/>
      <c r="AB29" s="73">
        <v>1862000</v>
      </c>
      <c r="AC29" s="295">
        <v>0</v>
      </c>
      <c r="AD29" s="73">
        <v>1862000</v>
      </c>
      <c r="AE29" s="295"/>
    </row>
    <row r="30" spans="1:107" ht="87" customHeight="1" thickBot="1" x14ac:dyDescent="0.3">
      <c r="A30" s="28">
        <v>19</v>
      </c>
      <c r="B30" s="29">
        <v>42221600</v>
      </c>
      <c r="C30" s="29">
        <v>1196491067</v>
      </c>
      <c r="D30" s="29" t="s">
        <v>72</v>
      </c>
      <c r="E30" s="29" t="s">
        <v>72</v>
      </c>
      <c r="F30" s="29" t="s">
        <v>24</v>
      </c>
      <c r="G30" s="29"/>
      <c r="H30" s="33">
        <v>1</v>
      </c>
      <c r="I30" s="33">
        <f t="shared" si="10"/>
        <v>6.7699999999999996E-2</v>
      </c>
      <c r="J30" s="33">
        <f t="shared" si="11"/>
        <v>1.0677000000000001</v>
      </c>
      <c r="L30" s="33">
        <f t="shared" si="12"/>
        <v>0.39500000000000002</v>
      </c>
      <c r="M30" s="33">
        <f t="shared" si="13"/>
        <v>1.395</v>
      </c>
      <c r="Q30" s="70">
        <v>16240</v>
      </c>
      <c r="R30" s="71">
        <f>Q30*39.5/100</f>
        <v>6414.8</v>
      </c>
      <c r="S30" s="75">
        <f>Q30+R30</f>
        <v>22654.799999999999</v>
      </c>
      <c r="T30" s="33">
        <f t="shared" si="14"/>
        <v>324800</v>
      </c>
      <c r="W30" s="72"/>
      <c r="X30" s="72"/>
      <c r="Y30" s="72"/>
      <c r="Z30" s="72"/>
      <c r="AB30" s="305">
        <v>280000</v>
      </c>
      <c r="AC30" s="73">
        <f>AB30*16/100</f>
        <v>44800</v>
      </c>
      <c r="AD30" s="73">
        <f>AB30+AC30</f>
        <v>324800</v>
      </c>
      <c r="AE30" s="295"/>
    </row>
    <row r="31" spans="1:107" ht="69" customHeight="1" thickBot="1" x14ac:dyDescent="0.3">
      <c r="A31" s="28">
        <v>20</v>
      </c>
      <c r="B31" s="29">
        <v>42221600</v>
      </c>
      <c r="C31" s="29">
        <v>1197010001</v>
      </c>
      <c r="D31" s="29" t="s">
        <v>73</v>
      </c>
      <c r="E31" s="29" t="s">
        <v>74</v>
      </c>
      <c r="F31" s="29" t="s">
        <v>24</v>
      </c>
      <c r="G31" s="29"/>
      <c r="H31" s="33">
        <v>1</v>
      </c>
      <c r="I31" s="76">
        <f t="shared" si="10"/>
        <v>6.7699999999999996E-2</v>
      </c>
      <c r="J31" s="77">
        <f t="shared" si="11"/>
        <v>1.0677000000000001</v>
      </c>
      <c r="L31" s="33">
        <f t="shared" si="12"/>
        <v>0.39500000000000002</v>
      </c>
      <c r="M31" s="33">
        <f t="shared" si="13"/>
        <v>1.395</v>
      </c>
      <c r="N31" s="38"/>
      <c r="P31" s="38"/>
      <c r="Q31" s="70">
        <v>174000</v>
      </c>
      <c r="R31" s="78">
        <f>Q31*39.5/100</f>
        <v>68730</v>
      </c>
      <c r="S31" s="40">
        <f>Q31+R31</f>
        <v>242730</v>
      </c>
      <c r="T31" s="33">
        <f t="shared" si="14"/>
        <v>1740000</v>
      </c>
      <c r="W31" s="72"/>
      <c r="X31" s="72"/>
      <c r="Y31" s="72"/>
      <c r="Z31" s="72"/>
      <c r="AB31" s="305">
        <v>1500000</v>
      </c>
      <c r="AC31" s="73">
        <f>AB31*16/100</f>
        <v>240000</v>
      </c>
      <c r="AD31" s="73">
        <f>AB31+AC31</f>
        <v>1740000</v>
      </c>
      <c r="AE31" s="295"/>
    </row>
    <row r="32" spans="1:107" ht="15" x14ac:dyDescent="0.25">
      <c r="A32" s="41"/>
      <c r="B32" s="41"/>
      <c r="C32" s="41"/>
      <c r="D32" s="41"/>
      <c r="E32" s="41"/>
      <c r="F32" s="41"/>
      <c r="G32" s="41"/>
      <c r="H32" s="5"/>
      <c r="I32" s="5"/>
      <c r="J32" s="5"/>
      <c r="K32" s="4"/>
      <c r="L32" s="4"/>
      <c r="M32" s="4"/>
      <c r="N32" s="4"/>
      <c r="O32" s="4"/>
      <c r="P32" s="4"/>
      <c r="Q32" s="4"/>
      <c r="S32" s="4"/>
      <c r="T32" s="5"/>
    </row>
    <row r="33" spans="1:107" ht="20.25" customHeight="1" thickBot="1" x14ac:dyDescent="0.3">
      <c r="A33" s="41"/>
      <c r="B33" s="41"/>
      <c r="C33" s="41"/>
      <c r="D33" s="41"/>
      <c r="E33" s="41"/>
      <c r="F33" s="41"/>
      <c r="G33" s="41"/>
      <c r="H33" s="5"/>
      <c r="I33" s="5"/>
      <c r="J33" s="5"/>
      <c r="K33" s="4"/>
      <c r="L33" s="4"/>
      <c r="M33" s="4"/>
      <c r="N33" s="4"/>
      <c r="O33" s="4"/>
      <c r="P33" s="4"/>
      <c r="Q33" s="4"/>
      <c r="S33" s="4"/>
      <c r="T33" s="5"/>
    </row>
    <row r="34" spans="1:107" s="21" customFormat="1" ht="22.5" customHeight="1" thickBot="1" x14ac:dyDescent="0.3">
      <c r="A34" s="318" t="s">
        <v>75</v>
      </c>
      <c r="B34" s="319"/>
      <c r="C34" s="319"/>
      <c r="D34" s="319"/>
      <c r="E34" s="43"/>
      <c r="F34" s="43"/>
      <c r="G34" s="43"/>
      <c r="H34" s="62"/>
      <c r="I34" s="62"/>
      <c r="J34" s="62"/>
      <c r="K34" s="63"/>
      <c r="L34" s="325" t="s">
        <v>13</v>
      </c>
      <c r="M34" s="325" t="s">
        <v>14</v>
      </c>
      <c r="N34" s="63"/>
      <c r="O34" s="328" t="s">
        <v>15</v>
      </c>
      <c r="P34" s="63"/>
      <c r="Q34" s="329" t="s">
        <v>45</v>
      </c>
      <c r="R34" s="79"/>
      <c r="S34" s="63"/>
      <c r="T34" s="331"/>
      <c r="U34" s="20"/>
      <c r="V34" s="20"/>
      <c r="W34" s="20"/>
      <c r="X34" s="20"/>
      <c r="Y34" s="20"/>
      <c r="Z34" s="20"/>
      <c r="AA34" s="20"/>
      <c r="AB34" s="20"/>
      <c r="AC34" s="20"/>
      <c r="AD34" s="20"/>
      <c r="AE34" s="20"/>
      <c r="AF34" s="20"/>
      <c r="AG34" s="20"/>
      <c r="AH34" s="20"/>
      <c r="AI34" s="20"/>
      <c r="AJ34" s="20"/>
      <c r="AK34" s="20"/>
      <c r="BC34" s="255"/>
      <c r="BD34" s="255"/>
      <c r="BE34" s="255"/>
      <c r="BF34" s="255"/>
      <c r="BG34" s="255"/>
      <c r="BH34" s="255"/>
      <c r="BI34" s="255"/>
      <c r="BJ34" s="255"/>
      <c r="BK34" s="255"/>
      <c r="BL34" s="255"/>
      <c r="BM34" s="255"/>
      <c r="BN34" s="255"/>
      <c r="BO34" s="255"/>
      <c r="BP34" s="255"/>
      <c r="BQ34" s="255"/>
      <c r="BR34" s="255"/>
      <c r="BS34" s="255"/>
      <c r="BT34" s="255"/>
      <c r="BU34" s="258"/>
      <c r="BV34" s="258"/>
      <c r="BW34" s="258"/>
      <c r="BX34" s="258"/>
      <c r="BY34" s="258"/>
      <c r="BZ34" s="258"/>
      <c r="CA34" s="258"/>
      <c r="CB34" s="258"/>
      <c r="CC34" s="258"/>
      <c r="CD34" s="258"/>
      <c r="CE34" s="258"/>
      <c r="CF34" s="258"/>
      <c r="CG34" s="258"/>
      <c r="CH34" s="258"/>
      <c r="CI34" s="258"/>
      <c r="CJ34" s="258"/>
      <c r="CK34" s="258"/>
      <c r="CL34" s="258"/>
      <c r="CM34" s="258"/>
      <c r="CN34" s="258"/>
      <c r="CO34" s="258"/>
      <c r="CP34" s="258"/>
      <c r="CQ34" s="258"/>
      <c r="CR34" s="258"/>
      <c r="CS34" s="258"/>
      <c r="CT34" s="258"/>
      <c r="CU34" s="258"/>
      <c r="CV34" s="258"/>
      <c r="CW34" s="258"/>
      <c r="CX34" s="258"/>
      <c r="CY34" s="258"/>
      <c r="CZ34" s="258"/>
      <c r="DA34" s="258"/>
      <c r="DB34" s="258"/>
      <c r="DC34" s="255"/>
    </row>
    <row r="35" spans="1:107" s="21" customFormat="1" thickBot="1" x14ac:dyDescent="0.3">
      <c r="A35" s="322" t="s">
        <v>500</v>
      </c>
      <c r="B35" s="323"/>
      <c r="C35" s="323"/>
      <c r="D35" s="323"/>
      <c r="E35" s="80"/>
      <c r="F35" s="80"/>
      <c r="G35" s="80"/>
      <c r="H35" s="50"/>
      <c r="I35" s="50"/>
      <c r="J35" s="50"/>
      <c r="K35" s="81"/>
      <c r="L35" s="327"/>
      <c r="M35" s="327"/>
      <c r="N35" s="81"/>
      <c r="O35" s="328"/>
      <c r="P35" s="81"/>
      <c r="Q35" s="330"/>
      <c r="R35" s="82"/>
      <c r="S35" s="81"/>
      <c r="T35" s="331"/>
      <c r="U35" s="20"/>
      <c r="V35" s="20"/>
      <c r="W35" s="317" t="s">
        <v>2</v>
      </c>
      <c r="X35" s="317"/>
      <c r="Y35" s="317"/>
      <c r="Z35" s="317"/>
      <c r="AA35" s="20"/>
      <c r="AB35" s="20"/>
      <c r="AC35" s="20"/>
      <c r="AD35" s="20"/>
      <c r="AE35" s="20"/>
      <c r="AF35" s="20"/>
      <c r="AG35" s="20"/>
      <c r="AH35" s="20"/>
      <c r="AI35" s="20"/>
      <c r="AJ35" s="20"/>
      <c r="AK35" s="20"/>
      <c r="BC35" s="255"/>
      <c r="BD35" s="255"/>
      <c r="BE35" s="255"/>
      <c r="BF35" s="255"/>
      <c r="BG35" s="255"/>
      <c r="BH35" s="255"/>
      <c r="BI35" s="255"/>
      <c r="BJ35" s="255"/>
      <c r="BK35" s="255"/>
      <c r="BL35" s="255"/>
      <c r="BM35" s="255"/>
      <c r="BN35" s="255"/>
      <c r="BO35" s="255"/>
      <c r="BP35" s="255"/>
      <c r="BQ35" s="255"/>
      <c r="BR35" s="255"/>
      <c r="BS35" s="255"/>
      <c r="BT35" s="255"/>
      <c r="BU35" s="258"/>
      <c r="BV35" s="258"/>
      <c r="BW35" s="258"/>
      <c r="BX35" s="258"/>
      <c r="BY35" s="258"/>
      <c r="BZ35" s="258"/>
      <c r="CA35" s="258"/>
      <c r="CB35" s="258"/>
      <c r="CC35" s="258"/>
      <c r="CD35" s="258"/>
      <c r="CE35" s="258"/>
      <c r="CF35" s="258"/>
      <c r="CG35" s="258"/>
      <c r="CH35" s="258"/>
      <c r="CI35" s="258"/>
      <c r="CJ35" s="258"/>
      <c r="CK35" s="258"/>
      <c r="CL35" s="258"/>
      <c r="CM35" s="258"/>
      <c r="CN35" s="258"/>
      <c r="CO35" s="258"/>
      <c r="CP35" s="258"/>
      <c r="CQ35" s="258"/>
      <c r="CR35" s="258"/>
      <c r="CS35" s="258"/>
      <c r="CT35" s="258"/>
      <c r="CU35" s="258"/>
      <c r="CV35" s="258"/>
      <c r="CW35" s="258"/>
      <c r="CX35" s="258"/>
      <c r="CY35" s="258"/>
      <c r="CZ35" s="258"/>
      <c r="DA35" s="258"/>
      <c r="DB35" s="258"/>
      <c r="DC35" s="255"/>
    </row>
    <row r="36" spans="1:107" ht="31.5" customHeight="1" thickBot="1" x14ac:dyDescent="0.3">
      <c r="A36" s="52" t="s">
        <v>48</v>
      </c>
      <c r="B36" s="83" t="s">
        <v>4</v>
      </c>
      <c r="C36" s="83" t="s">
        <v>76</v>
      </c>
      <c r="D36" s="83" t="s">
        <v>50</v>
      </c>
      <c r="E36" s="83" t="s">
        <v>77</v>
      </c>
      <c r="F36" s="83" t="s">
        <v>52</v>
      </c>
      <c r="G36" s="83" t="s">
        <v>9</v>
      </c>
      <c r="H36" s="83" t="s">
        <v>78</v>
      </c>
      <c r="I36" s="83" t="s">
        <v>11</v>
      </c>
      <c r="J36" s="83" t="s">
        <v>12</v>
      </c>
      <c r="K36" s="38"/>
      <c r="L36" s="326"/>
      <c r="M36" s="326"/>
      <c r="N36" s="38"/>
      <c r="P36" s="38"/>
      <c r="Q36" s="53" t="s">
        <v>16</v>
      </c>
      <c r="R36" s="84"/>
      <c r="S36" s="38"/>
      <c r="T36" s="54" t="s">
        <v>17</v>
      </c>
      <c r="W36" s="27" t="s">
        <v>18</v>
      </c>
      <c r="X36" s="27" t="s">
        <v>19</v>
      </c>
      <c r="Y36" s="27" t="s">
        <v>20</v>
      </c>
      <c r="Z36" s="27" t="s">
        <v>21</v>
      </c>
    </row>
    <row r="37" spans="1:107" ht="93" customHeight="1" thickBot="1" x14ac:dyDescent="0.3">
      <c r="A37" s="28">
        <v>21</v>
      </c>
      <c r="B37" s="29">
        <v>42296001</v>
      </c>
      <c r="C37" s="29">
        <v>1196490731</v>
      </c>
      <c r="D37" s="29" t="s">
        <v>79</v>
      </c>
      <c r="E37" s="29" t="s">
        <v>79</v>
      </c>
      <c r="F37" s="29" t="s">
        <v>24</v>
      </c>
      <c r="G37" s="29"/>
      <c r="H37" s="32">
        <v>9000000</v>
      </c>
      <c r="I37" s="32">
        <f>H37*6.77/100</f>
        <v>609299.99999999988</v>
      </c>
      <c r="J37" s="32">
        <f>H37+I37</f>
        <v>9609300</v>
      </c>
      <c r="L37" s="32">
        <f>H37*39.5/100</f>
        <v>3555000</v>
      </c>
      <c r="M37" s="32">
        <f>H37+L37</f>
        <v>12555000</v>
      </c>
      <c r="N37" s="38"/>
      <c r="O37" s="85"/>
      <c r="P37" s="38"/>
      <c r="Q37" s="86">
        <v>9000000</v>
      </c>
      <c r="R37" s="39"/>
      <c r="S37" s="38"/>
      <c r="T37" s="33">
        <f>W37</f>
        <v>9700000</v>
      </c>
      <c r="V37" s="3" t="s">
        <v>473</v>
      </c>
      <c r="W37" s="88">
        <v>9700000</v>
      </c>
      <c r="X37" s="72">
        <v>0</v>
      </c>
      <c r="Y37" s="88">
        <v>9700000</v>
      </c>
      <c r="Z37" s="72"/>
      <c r="BZ37"/>
    </row>
    <row r="38" spans="1:107" thickBot="1" x14ac:dyDescent="0.3">
      <c r="A38" s="41"/>
      <c r="B38" s="41"/>
      <c r="C38" s="41"/>
      <c r="D38" s="41"/>
      <c r="E38" s="41"/>
      <c r="F38" s="41"/>
      <c r="G38" s="41"/>
      <c r="L38" s="4"/>
      <c r="M38" s="4"/>
      <c r="N38" s="4"/>
      <c r="O38" s="4"/>
      <c r="P38" s="4"/>
      <c r="Q38" s="4"/>
      <c r="S38" s="4"/>
      <c r="T38" s="5"/>
    </row>
    <row r="39" spans="1:107" hidden="1" thickBot="1" x14ac:dyDescent="0.3">
      <c r="A39" s="41"/>
      <c r="B39" s="41"/>
      <c r="C39" s="41"/>
      <c r="D39" s="41"/>
      <c r="E39" s="41"/>
      <c r="F39" s="41"/>
      <c r="G39" s="41"/>
      <c r="L39" s="4"/>
      <c r="M39" s="4"/>
      <c r="N39" s="4"/>
      <c r="O39" s="4"/>
      <c r="P39" s="4"/>
      <c r="Q39" s="4"/>
      <c r="S39" s="4"/>
      <c r="T39" s="5"/>
      <c r="W39" s="89"/>
      <c r="Y39" s="89"/>
    </row>
    <row r="40" spans="1:107" s="94" customFormat="1" thickBot="1" x14ac:dyDescent="0.3">
      <c r="A40" s="318" t="s">
        <v>80</v>
      </c>
      <c r="B40" s="319"/>
      <c r="C40" s="319"/>
      <c r="D40" s="319"/>
      <c r="E40" s="90"/>
      <c r="F40" s="90"/>
      <c r="G40" s="90"/>
      <c r="H40" s="91"/>
      <c r="I40" s="91"/>
      <c r="J40" s="91"/>
      <c r="K40" s="92"/>
      <c r="L40" s="325" t="s">
        <v>13</v>
      </c>
      <c r="M40" s="325" t="s">
        <v>14</v>
      </c>
      <c r="N40" s="92"/>
      <c r="O40" s="328" t="s">
        <v>15</v>
      </c>
      <c r="P40" s="92"/>
      <c r="Q40" s="329" t="s">
        <v>45</v>
      </c>
      <c r="R40" s="79"/>
      <c r="S40" s="92"/>
      <c r="T40" s="331"/>
      <c r="U40" s="93"/>
      <c r="V40" s="93"/>
      <c r="W40" s="93"/>
      <c r="X40" s="93"/>
      <c r="Y40" s="93"/>
      <c r="Z40" s="93"/>
      <c r="AA40" s="93"/>
      <c r="AB40" s="93"/>
      <c r="AC40" s="93"/>
      <c r="AD40" s="93"/>
      <c r="AE40" s="93"/>
      <c r="AF40" s="93"/>
      <c r="AG40" s="93"/>
      <c r="AH40" s="93"/>
      <c r="AI40" s="93"/>
      <c r="AJ40" s="93"/>
      <c r="AK40" s="93"/>
      <c r="BC40" s="7"/>
      <c r="BD40" s="7"/>
      <c r="BE40" s="7"/>
      <c r="BF40" s="7"/>
      <c r="BG40" s="7"/>
      <c r="BH40" s="7"/>
      <c r="BI40" s="7"/>
      <c r="BJ40" s="7"/>
      <c r="BK40" s="7"/>
      <c r="BL40" s="7"/>
      <c r="BM40" s="7"/>
      <c r="BN40" s="7"/>
      <c r="BO40" s="7"/>
      <c r="BP40" s="7"/>
      <c r="BQ40" s="7"/>
      <c r="BR40" s="7"/>
      <c r="BS40" s="7"/>
      <c r="BT40" s="7"/>
      <c r="BU40" s="113"/>
      <c r="BV40" s="113"/>
      <c r="BW40" s="113"/>
      <c r="BX40" s="113"/>
      <c r="BY40" s="113"/>
      <c r="BZ40" s="113"/>
      <c r="CA40" s="113"/>
      <c r="CB40" s="113"/>
      <c r="CC40" s="113"/>
      <c r="CD40" s="113"/>
      <c r="CE40" s="113"/>
      <c r="CF40" s="113"/>
      <c r="CG40" s="113"/>
      <c r="CH40" s="113"/>
      <c r="CI40" s="113"/>
      <c r="CJ40" s="113"/>
      <c r="CK40" s="113"/>
      <c r="CL40" s="113"/>
      <c r="CM40" s="113"/>
      <c r="CN40" s="113"/>
      <c r="CO40" s="113"/>
      <c r="CP40" s="113"/>
      <c r="CQ40" s="113"/>
      <c r="CR40" s="113"/>
      <c r="CS40" s="113"/>
      <c r="CT40" s="113"/>
      <c r="CU40" s="113"/>
      <c r="CV40" s="113"/>
      <c r="CW40" s="113"/>
      <c r="CX40" s="113"/>
      <c r="CY40" s="113"/>
      <c r="CZ40" s="113"/>
      <c r="DA40" s="113"/>
      <c r="DB40" s="113"/>
      <c r="DC40" s="7"/>
    </row>
    <row r="41" spans="1:107" s="94" customFormat="1" thickBot="1" x14ac:dyDescent="0.3">
      <c r="A41" s="322" t="s">
        <v>468</v>
      </c>
      <c r="B41" s="323"/>
      <c r="C41" s="323"/>
      <c r="D41" s="323"/>
      <c r="E41" s="95"/>
      <c r="F41" s="95"/>
      <c r="G41" s="95"/>
      <c r="H41" s="96"/>
      <c r="I41" s="96"/>
      <c r="J41" s="96"/>
      <c r="K41" s="97"/>
      <c r="L41" s="327"/>
      <c r="M41" s="327"/>
      <c r="N41" s="97"/>
      <c r="O41" s="328"/>
      <c r="P41" s="97"/>
      <c r="Q41" s="330"/>
      <c r="R41" s="82"/>
      <c r="S41" s="97"/>
      <c r="T41" s="331"/>
      <c r="U41" s="93"/>
      <c r="V41" s="93"/>
      <c r="W41" s="93"/>
      <c r="X41" s="93"/>
      <c r="Y41" s="93"/>
      <c r="Z41" s="93"/>
      <c r="AA41" s="93"/>
      <c r="AB41" s="93"/>
      <c r="AC41" s="93"/>
      <c r="AD41" s="93"/>
      <c r="AE41" s="93"/>
      <c r="AF41" s="93"/>
      <c r="AG41" s="93"/>
      <c r="AH41" s="93"/>
      <c r="AI41" s="93"/>
      <c r="AJ41" s="93"/>
      <c r="AK41" s="93"/>
      <c r="BC41" s="7"/>
      <c r="BD41" s="7"/>
      <c r="BE41" s="7"/>
      <c r="BF41" s="7"/>
      <c r="BG41" s="7"/>
      <c r="BH41" s="7"/>
      <c r="BI41" s="7"/>
      <c r="BJ41" s="7"/>
      <c r="BK41" s="7"/>
      <c r="BL41" s="7"/>
      <c r="BM41" s="7"/>
      <c r="BN41" s="7"/>
      <c r="BO41" s="7"/>
      <c r="BP41" s="7"/>
      <c r="BQ41" s="7"/>
      <c r="BR41" s="7"/>
      <c r="BS41" s="7"/>
      <c r="BT41" s="7"/>
      <c r="BU41" s="113"/>
      <c r="BV41" s="113"/>
      <c r="BW41" s="113"/>
      <c r="BX41" s="113"/>
      <c r="BY41" s="113"/>
      <c r="BZ41" s="113"/>
      <c r="CA41" s="113"/>
      <c r="CB41" s="113"/>
      <c r="CC41" s="113"/>
      <c r="CD41" s="113"/>
      <c r="CE41" s="113"/>
      <c r="CF41" s="113"/>
      <c r="CG41" s="113"/>
      <c r="CH41" s="113"/>
      <c r="CI41" s="113"/>
      <c r="CJ41" s="113"/>
      <c r="CK41" s="113"/>
      <c r="CL41" s="113"/>
      <c r="CM41" s="113"/>
      <c r="CN41" s="113"/>
      <c r="CO41" s="113"/>
      <c r="CP41" s="113"/>
      <c r="CQ41" s="113"/>
      <c r="CR41" s="113"/>
      <c r="CS41" s="113"/>
      <c r="CT41" s="113"/>
      <c r="CU41" s="113"/>
      <c r="CV41" s="113"/>
      <c r="CW41" s="113"/>
      <c r="CX41" s="113"/>
      <c r="CY41" s="113"/>
      <c r="CZ41" s="113"/>
      <c r="DA41" s="113"/>
      <c r="DB41" s="113"/>
      <c r="DC41" s="7"/>
    </row>
    <row r="42" spans="1:107" ht="45.75" thickBot="1" x14ac:dyDescent="0.3">
      <c r="A42" s="22" t="s">
        <v>81</v>
      </c>
      <c r="B42" s="23" t="s">
        <v>4</v>
      </c>
      <c r="C42" s="23" t="s">
        <v>5</v>
      </c>
      <c r="D42" s="23" t="s">
        <v>6</v>
      </c>
      <c r="E42" s="83" t="s">
        <v>82</v>
      </c>
      <c r="F42" s="83" t="s">
        <v>24</v>
      </c>
      <c r="G42" s="83" t="s">
        <v>9</v>
      </c>
      <c r="H42" s="83" t="s">
        <v>78</v>
      </c>
      <c r="I42" s="83" t="s">
        <v>11</v>
      </c>
      <c r="J42" s="83" t="s">
        <v>12</v>
      </c>
      <c r="K42" s="38"/>
      <c r="L42" s="326"/>
      <c r="M42" s="326"/>
      <c r="N42" s="38"/>
      <c r="P42" s="38"/>
      <c r="R42" s="38"/>
      <c r="S42" s="38"/>
      <c r="T42" s="54" t="s">
        <v>17</v>
      </c>
    </row>
    <row r="43" spans="1:107" ht="23.25" thickBot="1" x14ac:dyDescent="0.3">
      <c r="A43" s="28">
        <v>22</v>
      </c>
      <c r="B43" s="29">
        <v>42142500</v>
      </c>
      <c r="C43" s="29">
        <v>1199020024</v>
      </c>
      <c r="D43" s="29" t="s">
        <v>83</v>
      </c>
      <c r="E43" s="29" t="s">
        <v>83</v>
      </c>
      <c r="F43" s="29" t="s">
        <v>24</v>
      </c>
      <c r="G43" s="29"/>
      <c r="H43" s="32">
        <v>20045000</v>
      </c>
      <c r="I43" s="32">
        <f>H43*6.77/100</f>
        <v>1357046.5</v>
      </c>
      <c r="J43" s="32">
        <f>H43+I43</f>
        <v>21402046.5</v>
      </c>
      <c r="L43" s="32">
        <f>H43*39.5/100</f>
        <v>7917775</v>
      </c>
      <c r="M43" s="32">
        <f>H43+L43</f>
        <v>27962775</v>
      </c>
      <c r="N43" s="38"/>
      <c r="O43" s="57"/>
      <c r="P43" s="38"/>
      <c r="Q43" s="98">
        <v>4988</v>
      </c>
      <c r="R43" s="78">
        <f>Q43*39.5/100</f>
        <v>1970.26</v>
      </c>
      <c r="S43" s="99">
        <f>Q43+R43</f>
        <v>6958.26</v>
      </c>
      <c r="T43" s="32">
        <v>6958</v>
      </c>
    </row>
    <row r="44" spans="1:107" thickBot="1" x14ac:dyDescent="0.3">
      <c r="A44" s="41"/>
      <c r="B44" s="41"/>
      <c r="C44" s="41"/>
      <c r="D44" s="41"/>
      <c r="E44" s="41"/>
      <c r="F44" s="41"/>
      <c r="G44" s="41"/>
      <c r="K44" s="4"/>
      <c r="L44" s="4"/>
      <c r="M44" s="4"/>
      <c r="N44" s="4"/>
      <c r="O44" s="4"/>
      <c r="P44" s="4"/>
      <c r="Q44" s="4"/>
      <c r="S44" s="4"/>
      <c r="T44" s="5"/>
    </row>
    <row r="45" spans="1:107" hidden="1" thickBot="1" x14ac:dyDescent="0.3">
      <c r="A45" s="41"/>
      <c r="B45" s="41"/>
      <c r="C45" s="41"/>
      <c r="D45" s="41"/>
      <c r="E45" s="41"/>
      <c r="F45" s="41"/>
      <c r="G45" s="41"/>
      <c r="K45" s="4"/>
      <c r="L45" s="4"/>
      <c r="M45" s="4"/>
      <c r="N45" s="4"/>
      <c r="O45" s="4"/>
      <c r="P45" s="4"/>
      <c r="Q45" s="4"/>
      <c r="S45" s="4"/>
      <c r="T45" s="5"/>
    </row>
    <row r="46" spans="1:107" s="102" customFormat="1" ht="15.75" customHeight="1" thickBot="1" x14ac:dyDescent="0.3">
      <c r="A46" s="318" t="s">
        <v>84</v>
      </c>
      <c r="B46" s="319"/>
      <c r="C46" s="319"/>
      <c r="D46" s="319"/>
      <c r="E46" s="43"/>
      <c r="F46" s="43"/>
      <c r="G46" s="43"/>
      <c r="H46" s="62"/>
      <c r="I46" s="62"/>
      <c r="J46" s="62"/>
      <c r="K46" s="63"/>
      <c r="L46" s="325" t="s">
        <v>13</v>
      </c>
      <c r="M46" s="325" t="s">
        <v>14</v>
      </c>
      <c r="N46" s="63"/>
      <c r="O46" s="63"/>
      <c r="P46" s="63"/>
      <c r="Q46" s="63"/>
      <c r="R46" s="63"/>
      <c r="S46" s="63"/>
      <c r="T46" s="100"/>
      <c r="U46" s="50"/>
      <c r="V46" s="50"/>
      <c r="W46" s="101"/>
      <c r="X46" s="317" t="s">
        <v>2</v>
      </c>
      <c r="Y46" s="317"/>
      <c r="Z46" s="317"/>
      <c r="AA46" s="317"/>
      <c r="AB46" s="50"/>
      <c r="AC46" s="50"/>
      <c r="AD46" s="50"/>
      <c r="AE46" s="50"/>
      <c r="AF46" s="50"/>
      <c r="AG46" s="50"/>
      <c r="AH46" s="50"/>
      <c r="AI46" s="50"/>
      <c r="AJ46" s="50"/>
      <c r="AK46" s="50"/>
      <c r="BC46" s="258"/>
      <c r="BD46" s="258"/>
      <c r="BE46" s="258"/>
      <c r="BF46" s="258"/>
      <c r="BG46" s="258"/>
      <c r="BH46" s="258"/>
      <c r="BI46" s="258"/>
      <c r="BJ46" s="258"/>
      <c r="BK46" s="258"/>
      <c r="BL46" s="258"/>
      <c r="BM46" s="258"/>
      <c r="BN46" s="258"/>
      <c r="BO46" s="258"/>
      <c r="BP46" s="258"/>
      <c r="BQ46" s="258"/>
      <c r="BR46" s="258"/>
      <c r="BS46" s="258"/>
      <c r="BT46" s="258"/>
      <c r="BU46" s="258"/>
      <c r="BV46" s="258"/>
      <c r="BW46" s="258"/>
      <c r="BX46" s="258"/>
      <c r="BY46" s="258"/>
      <c r="BZ46" s="258"/>
      <c r="CA46" s="258"/>
      <c r="CB46" s="258"/>
      <c r="CC46" s="258"/>
      <c r="CD46" s="258"/>
      <c r="CE46" s="258"/>
      <c r="CF46" s="258"/>
      <c r="CG46" s="258"/>
      <c r="CH46" s="258"/>
      <c r="CI46" s="258"/>
      <c r="CJ46" s="258"/>
      <c r="CK46" s="258"/>
      <c r="CL46" s="258"/>
      <c r="CM46" s="258"/>
      <c r="CN46" s="258"/>
      <c r="CO46" s="258"/>
      <c r="CP46" s="258"/>
      <c r="CQ46" s="258"/>
      <c r="CR46" s="258"/>
      <c r="CS46" s="258"/>
      <c r="CT46" s="258"/>
      <c r="CU46" s="258"/>
      <c r="CV46" s="258"/>
      <c r="CW46" s="258"/>
      <c r="CX46" s="258"/>
      <c r="CY46" s="258"/>
      <c r="CZ46" s="258"/>
      <c r="DA46" s="258"/>
      <c r="DB46" s="258"/>
      <c r="DC46" s="258"/>
    </row>
    <row r="47" spans="1:107" s="102" customFormat="1" ht="23.25" thickBot="1" x14ac:dyDescent="0.3">
      <c r="A47" s="336" t="s">
        <v>85</v>
      </c>
      <c r="B47" s="337"/>
      <c r="C47" s="337"/>
      <c r="D47" s="337"/>
      <c r="E47" s="80"/>
      <c r="F47" s="80"/>
      <c r="G47" s="80"/>
      <c r="H47" s="50"/>
      <c r="I47" s="50"/>
      <c r="J47" s="50"/>
      <c r="K47" s="81"/>
      <c r="L47" s="327"/>
      <c r="M47" s="327"/>
      <c r="N47" s="81"/>
      <c r="O47" s="81"/>
      <c r="P47" s="81"/>
      <c r="Q47" s="338" t="s">
        <v>45</v>
      </c>
      <c r="R47" s="103"/>
      <c r="S47" s="81"/>
      <c r="T47" s="104"/>
      <c r="U47" s="50"/>
      <c r="V47" s="50"/>
      <c r="W47" s="101"/>
      <c r="X47" s="105" t="s">
        <v>18</v>
      </c>
      <c r="Y47" s="105" t="s">
        <v>19</v>
      </c>
      <c r="Z47" s="105" t="s">
        <v>20</v>
      </c>
      <c r="AA47" s="105" t="s">
        <v>21</v>
      </c>
      <c r="AB47" s="50"/>
      <c r="AC47" s="50"/>
      <c r="AD47" s="50"/>
      <c r="AE47" s="50"/>
      <c r="AF47" s="50"/>
      <c r="AG47" s="50"/>
      <c r="AH47" s="50"/>
      <c r="AI47" s="50"/>
      <c r="AJ47" s="50"/>
      <c r="AK47" s="50"/>
      <c r="BC47" s="258"/>
      <c r="BD47" s="258"/>
      <c r="BE47" s="258"/>
      <c r="BF47" s="258"/>
      <c r="BG47" s="258"/>
      <c r="BH47" s="258"/>
      <c r="BI47" s="258"/>
      <c r="BJ47" s="258"/>
      <c r="BK47" s="258"/>
      <c r="BL47" s="258"/>
      <c r="BM47" s="258"/>
      <c r="BN47" s="258"/>
      <c r="BO47" s="258"/>
      <c r="BP47" s="258"/>
      <c r="BQ47" s="258"/>
      <c r="BR47" s="258"/>
      <c r="BS47" s="258"/>
      <c r="BT47" s="258"/>
      <c r="BU47" s="258"/>
      <c r="BV47" s="258"/>
      <c r="BW47" s="258"/>
      <c r="BX47" s="258"/>
      <c r="BY47" s="258"/>
      <c r="BZ47" s="258"/>
      <c r="CA47" s="258"/>
      <c r="CB47" s="258"/>
      <c r="CC47" s="258"/>
      <c r="CD47" s="258"/>
      <c r="CE47" s="258"/>
      <c r="CF47" s="258"/>
      <c r="CG47" s="258"/>
      <c r="CH47" s="258"/>
      <c r="CI47" s="258"/>
      <c r="CJ47" s="258"/>
      <c r="CK47" s="258"/>
      <c r="CL47" s="258"/>
      <c r="CM47" s="258"/>
      <c r="CN47" s="258"/>
      <c r="CO47" s="258"/>
      <c r="CP47" s="258"/>
      <c r="CQ47" s="258"/>
      <c r="CR47" s="258"/>
      <c r="CS47" s="258"/>
      <c r="CT47" s="258"/>
      <c r="CU47" s="258"/>
      <c r="CV47" s="258"/>
      <c r="CW47" s="258"/>
      <c r="CX47" s="258"/>
      <c r="CY47" s="258"/>
      <c r="CZ47" s="258"/>
      <c r="DA47" s="258"/>
      <c r="DB47" s="258"/>
      <c r="DC47" s="258"/>
    </row>
    <row r="48" spans="1:107" ht="22.5" customHeight="1" thickBot="1" x14ac:dyDescent="0.3">
      <c r="A48" s="325" t="s">
        <v>48</v>
      </c>
      <c r="B48" s="325" t="s">
        <v>4</v>
      </c>
      <c r="C48" s="325" t="s">
        <v>62</v>
      </c>
      <c r="D48" s="325" t="s">
        <v>63</v>
      </c>
      <c r="E48" s="325" t="s">
        <v>64</v>
      </c>
      <c r="F48" s="325" t="s">
        <v>65</v>
      </c>
      <c r="G48" s="325" t="s">
        <v>9</v>
      </c>
      <c r="H48" s="325" t="s">
        <v>78</v>
      </c>
      <c r="I48" s="325" t="s">
        <v>11</v>
      </c>
      <c r="J48" s="325" t="s">
        <v>12</v>
      </c>
      <c r="K48" s="4"/>
      <c r="L48" s="327"/>
      <c r="M48" s="327"/>
      <c r="N48" s="4"/>
      <c r="O48" s="320" t="s">
        <v>15</v>
      </c>
      <c r="P48" s="4"/>
      <c r="Q48" s="339"/>
      <c r="R48" s="106"/>
      <c r="S48" s="4"/>
      <c r="T48" s="332" t="s">
        <v>17</v>
      </c>
      <c r="W48" s="72"/>
      <c r="X48" s="72"/>
      <c r="Y48" s="72"/>
      <c r="Z48" s="72"/>
      <c r="AA48" s="72"/>
    </row>
    <row r="49" spans="1:107" ht="23.25" thickBot="1" x14ac:dyDescent="0.3">
      <c r="A49" s="326"/>
      <c r="B49" s="326"/>
      <c r="C49" s="326"/>
      <c r="D49" s="326"/>
      <c r="E49" s="326"/>
      <c r="F49" s="326"/>
      <c r="G49" s="326"/>
      <c r="H49" s="326"/>
      <c r="I49" s="326"/>
      <c r="J49" s="326"/>
      <c r="K49" s="38"/>
      <c r="L49" s="326"/>
      <c r="M49" s="326"/>
      <c r="N49" s="38"/>
      <c r="O49" s="320"/>
      <c r="P49" s="38"/>
      <c r="Q49" s="53" t="s">
        <v>16</v>
      </c>
      <c r="R49" s="84"/>
      <c r="S49" s="38"/>
      <c r="T49" s="333"/>
      <c r="W49" s="72"/>
      <c r="X49" s="72"/>
      <c r="Y49" s="72"/>
      <c r="Z49" s="72"/>
      <c r="AA49" s="72"/>
    </row>
    <row r="50" spans="1:107" ht="23.25" thickBot="1" x14ac:dyDescent="0.3">
      <c r="A50" s="28">
        <v>23</v>
      </c>
      <c r="B50" s="29">
        <v>42161600</v>
      </c>
      <c r="C50" s="29">
        <v>1128599463</v>
      </c>
      <c r="D50" s="29" t="s">
        <v>86</v>
      </c>
      <c r="E50" s="29" t="s">
        <v>86</v>
      </c>
      <c r="F50" s="29" t="s">
        <v>24</v>
      </c>
      <c r="G50" s="29"/>
      <c r="H50" s="32">
        <v>92932</v>
      </c>
      <c r="I50" s="32">
        <f>H50*6.77/100</f>
        <v>6291.4964</v>
      </c>
      <c r="J50" s="32">
        <f>H50+I50</f>
        <v>99223.496400000004</v>
      </c>
      <c r="L50" s="32">
        <f>H50*39.5/100</f>
        <v>36708.14</v>
      </c>
      <c r="M50" s="32">
        <f>H50+L50</f>
        <v>129640.14</v>
      </c>
      <c r="O50" s="57"/>
      <c r="Q50" s="86">
        <v>7434579</v>
      </c>
      <c r="R50" s="36"/>
      <c r="T50" s="107">
        <f>Z50</f>
        <v>112294.95999999999</v>
      </c>
      <c r="W50" s="72"/>
      <c r="X50" s="108">
        <v>96806</v>
      </c>
      <c r="Y50" s="108">
        <f>X50*16/100</f>
        <v>15488.96</v>
      </c>
      <c r="Z50" s="109">
        <f>X50+Y50</f>
        <v>112294.95999999999</v>
      </c>
      <c r="AA50" s="72"/>
    </row>
    <row r="51" spans="1:107" ht="23.25" customHeight="1" thickBot="1" x14ac:dyDescent="0.3">
      <c r="A51" s="28">
        <v>24</v>
      </c>
      <c r="B51" s="29">
        <v>42161600</v>
      </c>
      <c r="C51" s="29">
        <v>1128599464</v>
      </c>
      <c r="D51" s="29" t="s">
        <v>87</v>
      </c>
      <c r="E51" s="29" t="s">
        <v>87</v>
      </c>
      <c r="F51" s="29" t="s">
        <v>24</v>
      </c>
      <c r="G51" s="29"/>
      <c r="H51" s="33">
        <v>45371</v>
      </c>
      <c r="I51" s="33">
        <f t="shared" ref="I51:I54" si="15">H51*6.77/100</f>
        <v>3071.6167</v>
      </c>
      <c r="J51" s="33">
        <f t="shared" ref="J51:J55" si="16">H51+I51</f>
        <v>48442.616699999999</v>
      </c>
      <c r="L51" s="33">
        <f t="shared" ref="L51:L55" si="17">H51*39.5/100</f>
        <v>17921.544999999998</v>
      </c>
      <c r="M51" s="33">
        <f t="shared" ref="M51:M55" si="18">H51+L51</f>
        <v>63292.544999999998</v>
      </c>
      <c r="Q51" s="35">
        <v>10889059</v>
      </c>
      <c r="R51" s="36"/>
      <c r="T51" s="110">
        <f t="shared" ref="T51:T55" si="19">Z51</f>
        <v>54786.741999999998</v>
      </c>
      <c r="W51" s="72"/>
      <c r="X51" s="108">
        <v>47229.95</v>
      </c>
      <c r="Y51" s="108">
        <f>X51*16/100</f>
        <v>7556.7919999999995</v>
      </c>
      <c r="Z51" s="109">
        <f t="shared" ref="Z51:Z55" si="20">X51+Y51</f>
        <v>54786.741999999998</v>
      </c>
      <c r="AA51" s="72"/>
    </row>
    <row r="52" spans="1:107" ht="28.5" customHeight="1" thickBot="1" x14ac:dyDescent="0.3">
      <c r="A52" s="28">
        <v>25</v>
      </c>
      <c r="B52" s="29">
        <v>42161600</v>
      </c>
      <c r="C52" s="29">
        <v>1128599465</v>
      </c>
      <c r="D52" s="29" t="s">
        <v>88</v>
      </c>
      <c r="E52" s="29" t="s">
        <v>88</v>
      </c>
      <c r="F52" s="29" t="s">
        <v>24</v>
      </c>
      <c r="G52" s="29"/>
      <c r="H52" s="33">
        <v>24481</v>
      </c>
      <c r="I52" s="33">
        <f t="shared" si="15"/>
        <v>1657.3636999999999</v>
      </c>
      <c r="J52" s="33">
        <f t="shared" si="16"/>
        <v>26138.363700000002</v>
      </c>
      <c r="L52" s="33">
        <f t="shared" si="17"/>
        <v>9669.9950000000008</v>
      </c>
      <c r="M52" s="33">
        <f t="shared" si="18"/>
        <v>34150.995000000003</v>
      </c>
      <c r="Q52" s="35">
        <v>7344300</v>
      </c>
      <c r="R52" s="36"/>
      <c r="T52" s="110">
        <f t="shared" si="19"/>
        <v>29570</v>
      </c>
      <c r="W52" s="72" t="s">
        <v>89</v>
      </c>
      <c r="X52" s="108">
        <v>29570</v>
      </c>
      <c r="Y52" s="72">
        <v>0</v>
      </c>
      <c r="Z52" s="109">
        <f t="shared" si="20"/>
        <v>29570</v>
      </c>
      <c r="AA52" s="72"/>
    </row>
    <row r="53" spans="1:107" ht="23.25" thickBot="1" x14ac:dyDescent="0.3">
      <c r="A53" s="28">
        <v>26</v>
      </c>
      <c r="B53" s="29">
        <v>42161600</v>
      </c>
      <c r="C53" s="29">
        <v>1128599468</v>
      </c>
      <c r="D53" s="29" t="s">
        <v>90</v>
      </c>
      <c r="E53" s="29" t="s">
        <v>90</v>
      </c>
      <c r="F53" s="29" t="s">
        <v>24</v>
      </c>
      <c r="G53" s="29"/>
      <c r="H53" s="33">
        <v>51002</v>
      </c>
      <c r="I53" s="33">
        <f t="shared" si="15"/>
        <v>3452.8353999999999</v>
      </c>
      <c r="J53" s="33">
        <f t="shared" si="16"/>
        <v>54454.835399999996</v>
      </c>
      <c r="L53" s="33">
        <f t="shared" si="17"/>
        <v>20145.79</v>
      </c>
      <c r="M53" s="33">
        <f t="shared" si="18"/>
        <v>71147.790000000008</v>
      </c>
      <c r="Q53" s="35">
        <v>1836072</v>
      </c>
      <c r="R53" s="36"/>
      <c r="T53" s="110">
        <f t="shared" si="19"/>
        <v>61389</v>
      </c>
      <c r="W53" s="72"/>
      <c r="X53" s="108">
        <v>61389</v>
      </c>
      <c r="Y53" s="72">
        <v>0</v>
      </c>
      <c r="Z53" s="109">
        <f t="shared" si="20"/>
        <v>61389</v>
      </c>
      <c r="AA53" s="72"/>
    </row>
    <row r="54" spans="1:107" ht="27.75" customHeight="1" thickBot="1" x14ac:dyDescent="0.3">
      <c r="A54" s="28">
        <v>27</v>
      </c>
      <c r="B54" s="29">
        <v>42161600</v>
      </c>
      <c r="C54" s="29">
        <v>1128599466</v>
      </c>
      <c r="D54" s="29" t="s">
        <v>91</v>
      </c>
      <c r="E54" s="29" t="s">
        <v>91</v>
      </c>
      <c r="F54" s="29" t="s">
        <v>24</v>
      </c>
      <c r="G54" s="29"/>
      <c r="H54" s="33">
        <v>51002</v>
      </c>
      <c r="I54" s="33">
        <f t="shared" si="15"/>
        <v>3452.8353999999999</v>
      </c>
      <c r="J54" s="33">
        <f t="shared" si="16"/>
        <v>54454.835399999996</v>
      </c>
      <c r="L54" s="33">
        <f t="shared" si="17"/>
        <v>20145.79</v>
      </c>
      <c r="M54" s="33">
        <f t="shared" si="18"/>
        <v>71147.790000000008</v>
      </c>
      <c r="Q54" s="35">
        <v>1836072</v>
      </c>
      <c r="R54" s="36"/>
      <c r="T54" s="110">
        <f t="shared" si="19"/>
        <v>61389</v>
      </c>
      <c r="W54" s="72"/>
      <c r="X54" s="108">
        <v>61389</v>
      </c>
      <c r="Y54" s="72">
        <v>0</v>
      </c>
      <c r="Z54" s="109">
        <f t="shared" si="20"/>
        <v>61389</v>
      </c>
      <c r="AA54" s="72"/>
    </row>
    <row r="55" spans="1:107" ht="23.25" thickBot="1" x14ac:dyDescent="0.3">
      <c r="A55" s="30">
        <v>28</v>
      </c>
      <c r="B55" s="111">
        <v>42161600</v>
      </c>
      <c r="C55" s="111">
        <v>1128599467</v>
      </c>
      <c r="D55" s="111" t="s">
        <v>92</v>
      </c>
      <c r="E55" s="111" t="s">
        <v>92</v>
      </c>
      <c r="F55" s="111" t="s">
        <v>24</v>
      </c>
      <c r="G55" s="111"/>
      <c r="H55" s="33">
        <v>9332</v>
      </c>
      <c r="I55" s="77">
        <f>H55*6.77/100</f>
        <v>631.77639999999997</v>
      </c>
      <c r="J55" s="77">
        <f t="shared" si="16"/>
        <v>9963.7764000000006</v>
      </c>
      <c r="L55" s="33">
        <f t="shared" si="17"/>
        <v>3686.14</v>
      </c>
      <c r="M55" s="33">
        <f t="shared" si="18"/>
        <v>13018.14</v>
      </c>
      <c r="N55" s="38"/>
      <c r="P55" s="38"/>
      <c r="Q55" s="35">
        <v>139995</v>
      </c>
      <c r="R55" s="39"/>
      <c r="S55" s="38"/>
      <c r="T55" s="110">
        <f t="shared" si="19"/>
        <v>56841</v>
      </c>
      <c r="W55" s="72"/>
      <c r="X55" s="108">
        <v>56841</v>
      </c>
      <c r="Y55" s="72">
        <v>0</v>
      </c>
      <c r="Z55" s="109">
        <f t="shared" si="20"/>
        <v>56841</v>
      </c>
      <c r="AA55" s="72"/>
    </row>
    <row r="56" spans="1:107" s="114" customFormat="1" ht="15" x14ac:dyDescent="0.25">
      <c r="A56" s="42"/>
      <c r="B56" s="42"/>
      <c r="C56" s="42"/>
      <c r="D56" s="42"/>
      <c r="E56" s="42"/>
      <c r="F56" s="42"/>
      <c r="G56" s="42"/>
      <c r="H56" s="5"/>
      <c r="I56" s="5"/>
      <c r="J56" s="5"/>
      <c r="K56" s="4"/>
      <c r="L56" s="4"/>
      <c r="M56" s="4"/>
      <c r="N56" s="4"/>
      <c r="O56" s="4"/>
      <c r="P56" s="4"/>
      <c r="Q56" s="4"/>
      <c r="R56" s="4"/>
      <c r="S56" s="4"/>
      <c r="T56" s="5"/>
      <c r="U56" s="112"/>
      <c r="V56" s="5"/>
      <c r="W56" s="5"/>
      <c r="X56" s="5"/>
      <c r="Y56" s="5"/>
      <c r="Z56" s="5"/>
      <c r="AA56" s="5"/>
      <c r="AB56" s="5"/>
      <c r="AC56" s="5"/>
      <c r="AD56" s="5"/>
      <c r="AE56" s="5"/>
      <c r="AF56" s="5"/>
      <c r="AG56" s="5"/>
      <c r="AH56" s="5"/>
      <c r="AI56" s="5"/>
      <c r="AJ56" s="5"/>
      <c r="AK56" s="5"/>
      <c r="AL56" s="113"/>
      <c r="AM56" s="113"/>
      <c r="AN56" s="113"/>
      <c r="AO56" s="113"/>
      <c r="AP56" s="113"/>
      <c r="AQ56" s="113"/>
      <c r="AR56" s="113"/>
      <c r="AS56" s="113"/>
      <c r="BC56" s="113"/>
      <c r="BD56" s="113"/>
      <c r="BE56" s="113"/>
      <c r="BF56" s="113"/>
      <c r="BG56" s="113"/>
      <c r="BH56" s="113"/>
      <c r="BI56" s="113"/>
      <c r="BJ56" s="113"/>
      <c r="BK56" s="113"/>
      <c r="BL56" s="113"/>
      <c r="BM56" s="113"/>
      <c r="BN56" s="113"/>
      <c r="BO56" s="113"/>
      <c r="BP56" s="113"/>
      <c r="BQ56" s="113"/>
      <c r="BR56" s="113"/>
      <c r="BS56" s="113"/>
      <c r="BT56" s="113"/>
      <c r="BU56" s="113"/>
      <c r="BV56" s="113"/>
      <c r="BW56" s="113"/>
      <c r="BX56" s="113"/>
      <c r="BY56" s="113"/>
      <c r="BZ56" s="113"/>
      <c r="CA56" s="113"/>
      <c r="CB56" s="113"/>
      <c r="CC56" s="113"/>
      <c r="CD56" s="113"/>
      <c r="CE56" s="113"/>
      <c r="CF56" s="113"/>
      <c r="CG56" s="113"/>
      <c r="CH56" s="113"/>
      <c r="CI56" s="113"/>
      <c r="CJ56" s="113"/>
      <c r="CK56" s="113"/>
      <c r="CL56" s="113"/>
      <c r="CM56" s="113"/>
      <c r="CN56" s="113"/>
      <c r="CO56" s="113"/>
      <c r="CP56" s="113"/>
      <c r="CQ56" s="113"/>
      <c r="CR56" s="113"/>
      <c r="CS56" s="113"/>
      <c r="CT56" s="113"/>
      <c r="CU56" s="113"/>
      <c r="CV56" s="113"/>
      <c r="CW56" s="113"/>
      <c r="CX56" s="113"/>
      <c r="CY56" s="113"/>
      <c r="CZ56" s="113"/>
      <c r="DA56" s="113"/>
      <c r="DB56" s="113"/>
      <c r="DC56" s="113"/>
    </row>
    <row r="57" spans="1:107" s="114" customFormat="1" ht="20.25" customHeight="1" thickBot="1" x14ac:dyDescent="0.3">
      <c r="A57" s="42"/>
      <c r="B57" s="42"/>
      <c r="C57" s="42"/>
      <c r="D57" s="42"/>
      <c r="E57" s="42"/>
      <c r="F57" s="42"/>
      <c r="G57" s="42"/>
      <c r="H57" s="5"/>
      <c r="I57" s="5"/>
      <c r="J57" s="5"/>
      <c r="K57" s="4"/>
      <c r="L57" s="4"/>
      <c r="M57" s="4"/>
      <c r="N57" s="4"/>
      <c r="O57" s="4"/>
      <c r="P57" s="4"/>
      <c r="Q57" s="4"/>
      <c r="R57" s="4"/>
      <c r="S57" s="4"/>
      <c r="T57" s="5"/>
      <c r="U57" s="112"/>
      <c r="V57" s="5"/>
      <c r="W57" s="5"/>
      <c r="X57" s="5"/>
      <c r="Y57" s="5"/>
      <c r="Z57" s="5"/>
      <c r="AA57" s="5"/>
      <c r="AB57" s="5"/>
      <c r="AC57" s="5"/>
      <c r="AD57" s="5"/>
      <c r="AE57" s="5"/>
      <c r="AF57" s="5"/>
      <c r="AG57" s="5"/>
      <c r="AH57" s="5"/>
      <c r="AI57" s="5"/>
      <c r="AJ57" s="5"/>
      <c r="AK57" s="5"/>
      <c r="AL57" s="113"/>
      <c r="AM57" s="113"/>
      <c r="AN57" s="113"/>
      <c r="AO57" s="113"/>
      <c r="AP57" s="113"/>
      <c r="AQ57" s="113"/>
      <c r="AR57" s="113"/>
      <c r="AS57" s="113"/>
      <c r="BC57" s="113"/>
      <c r="BD57" s="113"/>
      <c r="BE57" s="113"/>
      <c r="BF57" s="113"/>
      <c r="BG57" s="113"/>
      <c r="BH57" s="113"/>
      <c r="BI57" s="113"/>
      <c r="BJ57" s="113"/>
      <c r="BK57" s="113"/>
      <c r="BL57" s="113"/>
      <c r="BM57" s="113"/>
      <c r="BN57" s="113"/>
      <c r="BO57" s="113"/>
      <c r="BP57" s="113"/>
      <c r="BQ57" s="113"/>
      <c r="BR57" s="113"/>
      <c r="BS57" s="113"/>
      <c r="BT57" s="113"/>
      <c r="BU57" s="113"/>
      <c r="BV57" s="113"/>
      <c r="BW57" s="113"/>
      <c r="BX57" s="113"/>
      <c r="BY57" s="113"/>
      <c r="BZ57" s="113"/>
      <c r="CA57" s="113"/>
      <c r="CB57" s="113"/>
      <c r="CC57" s="113"/>
      <c r="CD57" s="113"/>
      <c r="CE57" s="113"/>
      <c r="CF57" s="113"/>
      <c r="CG57" s="113"/>
      <c r="CH57" s="113"/>
      <c r="CI57" s="113"/>
      <c r="CJ57" s="113"/>
      <c r="CK57" s="113"/>
      <c r="CL57" s="113"/>
      <c r="CM57" s="113"/>
      <c r="CN57" s="113"/>
      <c r="CO57" s="113"/>
      <c r="CP57" s="113"/>
      <c r="CQ57" s="113"/>
      <c r="CR57" s="113"/>
      <c r="CS57" s="113"/>
      <c r="CT57" s="113"/>
      <c r="CU57" s="113"/>
      <c r="CV57" s="113"/>
      <c r="CW57" s="113"/>
      <c r="CX57" s="113"/>
      <c r="CY57" s="113"/>
      <c r="CZ57" s="113"/>
      <c r="DA57" s="113"/>
      <c r="DB57" s="113"/>
      <c r="DC57" s="113"/>
    </row>
    <row r="58" spans="1:107" s="65" customFormat="1" ht="15.75" customHeight="1" thickBot="1" x14ac:dyDescent="0.3">
      <c r="A58" s="318" t="s">
        <v>93</v>
      </c>
      <c r="B58" s="319"/>
      <c r="C58" s="319"/>
      <c r="D58" s="319"/>
      <c r="E58" s="43"/>
      <c r="F58" s="43"/>
      <c r="G58" s="43"/>
      <c r="H58" s="62"/>
      <c r="I58" s="62"/>
      <c r="J58" s="62"/>
      <c r="K58" s="63"/>
      <c r="L58" s="325" t="s">
        <v>13</v>
      </c>
      <c r="M58" s="325" t="s">
        <v>14</v>
      </c>
      <c r="N58" s="63"/>
      <c r="O58" s="328" t="s">
        <v>15</v>
      </c>
      <c r="P58" s="63"/>
      <c r="Q58" s="329" t="s">
        <v>45</v>
      </c>
      <c r="R58" s="63"/>
      <c r="S58" s="63"/>
      <c r="T58" s="331"/>
      <c r="U58" s="62"/>
      <c r="V58" s="62"/>
      <c r="W58" s="115"/>
      <c r="X58" s="340" t="s">
        <v>2</v>
      </c>
      <c r="Y58" s="340"/>
      <c r="Z58" s="340"/>
      <c r="AA58" s="340"/>
      <c r="AB58" s="62"/>
      <c r="AC58" s="62"/>
      <c r="AD58" s="62"/>
      <c r="AE58" s="62"/>
      <c r="AF58" s="62"/>
      <c r="AG58" s="62"/>
      <c r="AH58" s="62"/>
      <c r="AI58" s="62"/>
      <c r="AJ58" s="62"/>
      <c r="AK58" s="62"/>
      <c r="BC58" s="256"/>
      <c r="BD58" s="256"/>
      <c r="BE58" s="256"/>
      <c r="BF58" s="256"/>
      <c r="BG58" s="256"/>
      <c r="BH58" s="256"/>
      <c r="BI58" s="256"/>
      <c r="BJ58" s="256"/>
      <c r="BK58" s="256"/>
      <c r="BL58" s="256"/>
      <c r="BM58" s="256"/>
      <c r="BN58" s="256"/>
      <c r="BO58" s="256"/>
      <c r="BP58" s="256"/>
      <c r="BQ58" s="256"/>
      <c r="BR58" s="256"/>
      <c r="BS58" s="256"/>
      <c r="BT58" s="256"/>
      <c r="BU58" s="258"/>
      <c r="BV58" s="258"/>
      <c r="BW58" s="258"/>
      <c r="BX58" s="258"/>
      <c r="BY58" s="258"/>
      <c r="BZ58" s="258"/>
      <c r="CA58" s="258"/>
      <c r="CB58" s="258"/>
      <c r="CC58" s="258"/>
      <c r="CD58" s="258"/>
      <c r="CE58" s="258"/>
      <c r="CF58" s="258"/>
      <c r="CG58" s="258"/>
      <c r="CH58" s="258"/>
      <c r="CI58" s="258"/>
      <c r="CJ58" s="258"/>
      <c r="CK58" s="258"/>
      <c r="CL58" s="258"/>
      <c r="CM58" s="258"/>
      <c r="CN58" s="258"/>
      <c r="CO58" s="258"/>
      <c r="CP58" s="258"/>
      <c r="CQ58" s="258"/>
      <c r="CR58" s="258"/>
      <c r="CS58" s="258"/>
      <c r="CT58" s="258"/>
      <c r="CU58" s="258"/>
      <c r="CV58" s="258"/>
      <c r="CW58" s="258"/>
      <c r="CX58" s="258"/>
      <c r="CY58" s="258"/>
      <c r="CZ58" s="258"/>
      <c r="DA58" s="258"/>
      <c r="DB58" s="258"/>
      <c r="DC58" s="256"/>
    </row>
    <row r="59" spans="1:107" s="67" customFormat="1" ht="23.25" thickBot="1" x14ac:dyDescent="0.3">
      <c r="A59" s="322" t="s">
        <v>94</v>
      </c>
      <c r="B59" s="323"/>
      <c r="C59" s="323"/>
      <c r="D59" s="323"/>
      <c r="E59" s="15"/>
      <c r="F59" s="15"/>
      <c r="G59" s="15"/>
      <c r="H59" s="16"/>
      <c r="I59" s="16"/>
      <c r="J59" s="16"/>
      <c r="K59" s="17"/>
      <c r="L59" s="327"/>
      <c r="M59" s="327"/>
      <c r="N59" s="17"/>
      <c r="O59" s="328"/>
      <c r="P59" s="17"/>
      <c r="Q59" s="330"/>
      <c r="R59" s="17"/>
      <c r="S59" s="17"/>
      <c r="T59" s="331"/>
      <c r="U59" s="16"/>
      <c r="V59" s="16"/>
      <c r="W59" s="116"/>
      <c r="X59" s="117" t="s">
        <v>18</v>
      </c>
      <c r="Y59" s="117" t="s">
        <v>19</v>
      </c>
      <c r="Z59" s="117" t="s">
        <v>20</v>
      </c>
      <c r="AA59" s="117" t="s">
        <v>21</v>
      </c>
      <c r="AB59" s="16"/>
      <c r="AC59" s="16"/>
      <c r="AD59" s="16"/>
      <c r="AE59" s="16"/>
      <c r="AF59" s="16"/>
      <c r="AG59" s="16"/>
      <c r="AH59" s="16"/>
      <c r="AI59" s="16"/>
      <c r="AJ59" s="16"/>
      <c r="AK59" s="16"/>
      <c r="BC59" s="257"/>
      <c r="BD59" s="257"/>
      <c r="BE59" s="257"/>
      <c r="BF59" s="257"/>
      <c r="BG59" s="257"/>
      <c r="BH59" s="257"/>
      <c r="BI59" s="257"/>
      <c r="BJ59" s="257"/>
      <c r="BK59" s="257"/>
      <c r="BL59" s="257"/>
      <c r="BM59" s="257"/>
      <c r="BN59" s="257"/>
      <c r="BO59" s="257"/>
      <c r="BP59" s="257"/>
      <c r="BQ59" s="257"/>
      <c r="BR59" s="257"/>
      <c r="BS59" s="257"/>
      <c r="BT59" s="257"/>
      <c r="BU59" s="258"/>
      <c r="BV59" s="258"/>
      <c r="BW59" s="258"/>
      <c r="BX59" s="258"/>
      <c r="BY59" s="258"/>
      <c r="BZ59" s="258"/>
      <c r="CA59" s="258"/>
      <c r="CB59" s="258"/>
      <c r="CC59" s="258"/>
      <c r="CD59" s="258"/>
      <c r="CE59" s="258"/>
      <c r="CF59" s="258"/>
      <c r="CG59" s="258"/>
      <c r="CH59" s="258"/>
      <c r="CI59" s="258"/>
      <c r="CJ59" s="258"/>
      <c r="CK59" s="258"/>
      <c r="CL59" s="258"/>
      <c r="CM59" s="258"/>
      <c r="CN59" s="258"/>
      <c r="CO59" s="258"/>
      <c r="CP59" s="258"/>
      <c r="CQ59" s="258"/>
      <c r="CR59" s="258"/>
      <c r="CS59" s="258"/>
      <c r="CT59" s="258"/>
      <c r="CU59" s="258"/>
      <c r="CV59" s="258"/>
      <c r="CW59" s="258"/>
      <c r="CX59" s="258"/>
      <c r="CY59" s="258"/>
      <c r="CZ59" s="258"/>
      <c r="DA59" s="258"/>
      <c r="DB59" s="258"/>
      <c r="DC59" s="257"/>
    </row>
    <row r="60" spans="1:107" ht="22.5" customHeight="1" thickBot="1" x14ac:dyDescent="0.3">
      <c r="A60" s="325" t="s">
        <v>48</v>
      </c>
      <c r="B60" s="325" t="s">
        <v>4</v>
      </c>
      <c r="C60" s="325" t="s">
        <v>62</v>
      </c>
      <c r="D60" s="325" t="s">
        <v>63</v>
      </c>
      <c r="E60" s="118" t="s">
        <v>64</v>
      </c>
      <c r="F60" s="325" t="s">
        <v>65</v>
      </c>
      <c r="G60" s="325" t="s">
        <v>9</v>
      </c>
      <c r="H60" s="325" t="s">
        <v>78</v>
      </c>
      <c r="I60" s="325" t="s">
        <v>11</v>
      </c>
      <c r="J60" s="325" t="s">
        <v>12</v>
      </c>
      <c r="L60" s="327"/>
      <c r="M60" s="327"/>
      <c r="O60" s="57"/>
      <c r="Q60" s="25" t="s">
        <v>16</v>
      </c>
      <c r="T60" s="332" t="s">
        <v>95</v>
      </c>
      <c r="W60" s="119"/>
      <c r="X60" s="119"/>
      <c r="Y60" s="119"/>
      <c r="Z60" s="119"/>
      <c r="AA60" s="119"/>
    </row>
    <row r="61" spans="1:107" thickBot="1" x14ac:dyDescent="0.3">
      <c r="A61" s="326"/>
      <c r="B61" s="326"/>
      <c r="C61" s="326"/>
      <c r="D61" s="326"/>
      <c r="E61" s="23" t="s">
        <v>96</v>
      </c>
      <c r="F61" s="326"/>
      <c r="G61" s="326"/>
      <c r="H61" s="326"/>
      <c r="I61" s="326"/>
      <c r="J61" s="326"/>
      <c r="L61" s="326"/>
      <c r="M61" s="326"/>
      <c r="T61" s="333"/>
      <c r="W61" s="72"/>
      <c r="X61" s="72"/>
      <c r="Y61" s="72"/>
      <c r="Z61" s="72"/>
      <c r="AA61" s="72"/>
    </row>
    <row r="62" spans="1:107" ht="81.75" customHeight="1" thickBot="1" x14ac:dyDescent="0.3">
      <c r="A62" s="30">
        <v>29</v>
      </c>
      <c r="B62" s="111">
        <v>42181700</v>
      </c>
      <c r="C62" s="111">
        <v>1186220006</v>
      </c>
      <c r="D62" s="111" t="s">
        <v>97</v>
      </c>
      <c r="E62" s="111" t="s">
        <v>97</v>
      </c>
      <c r="F62" s="111" t="s">
        <v>24</v>
      </c>
      <c r="G62" s="111"/>
      <c r="H62" s="120">
        <v>661</v>
      </c>
      <c r="I62" s="77">
        <f>H62*6.77/100</f>
        <v>44.74969999999999</v>
      </c>
      <c r="J62" s="77">
        <f>H62+I62</f>
        <v>705.74969999999996</v>
      </c>
      <c r="L62" s="33">
        <f>H62*39.5/100</f>
        <v>261.09500000000003</v>
      </c>
      <c r="M62" s="33">
        <f>H62+L62</f>
        <v>922.09500000000003</v>
      </c>
      <c r="N62" s="38"/>
      <c r="P62" s="38"/>
      <c r="Q62" s="120">
        <v>406</v>
      </c>
      <c r="R62" s="38"/>
      <c r="S62" s="38"/>
      <c r="T62" s="110">
        <f>Z62</f>
        <v>661.2</v>
      </c>
      <c r="W62" s="72" t="s">
        <v>98</v>
      </c>
      <c r="X62" s="72">
        <v>570</v>
      </c>
      <c r="Y62" s="72">
        <f>X62*16/100</f>
        <v>91.2</v>
      </c>
      <c r="Z62" s="72">
        <f>X62+Y62</f>
        <v>661.2</v>
      </c>
      <c r="AA62" s="72"/>
    </row>
    <row r="63" spans="1:107" s="114" customFormat="1" ht="15" x14ac:dyDescent="0.25">
      <c r="A63" s="343"/>
      <c r="B63" s="343"/>
      <c r="C63" s="343"/>
      <c r="D63" s="343"/>
      <c r="E63" s="343"/>
      <c r="F63" s="343"/>
      <c r="G63" s="42"/>
      <c r="H63" s="5"/>
      <c r="I63" s="5"/>
      <c r="J63" s="5"/>
      <c r="K63" s="4"/>
      <c r="L63" s="4"/>
      <c r="M63" s="4"/>
      <c r="N63" s="4"/>
      <c r="O63" s="4"/>
      <c r="P63" s="4"/>
      <c r="Q63" s="4"/>
      <c r="R63" s="4"/>
      <c r="S63" s="4"/>
      <c r="T63" s="5"/>
      <c r="U63" s="112"/>
      <c r="V63" s="5"/>
      <c r="W63" s="5"/>
      <c r="X63" s="5"/>
      <c r="Y63" s="5"/>
      <c r="Z63" s="5"/>
      <c r="AA63" s="5"/>
      <c r="AB63" s="5"/>
      <c r="AC63" s="5"/>
      <c r="AD63" s="5"/>
      <c r="AE63" s="5"/>
      <c r="AF63" s="5"/>
      <c r="AG63" s="5"/>
      <c r="AH63" s="5"/>
      <c r="AI63" s="5"/>
      <c r="AJ63" s="5"/>
      <c r="AK63" s="5"/>
      <c r="AL63" s="113"/>
      <c r="AM63" s="113"/>
      <c r="AN63" s="113"/>
      <c r="AO63" s="113"/>
      <c r="AP63" s="113"/>
      <c r="AQ63" s="113"/>
      <c r="AR63" s="113"/>
      <c r="AS63" s="113"/>
      <c r="BC63" s="113"/>
      <c r="BD63" s="113"/>
      <c r="BE63" s="113"/>
      <c r="BF63" s="113"/>
      <c r="BG63" s="113"/>
      <c r="BH63" s="113"/>
      <c r="BI63" s="113"/>
      <c r="BJ63" s="113"/>
      <c r="BK63" s="113"/>
      <c r="BL63" s="113"/>
      <c r="BM63" s="113"/>
      <c r="BN63" s="113"/>
      <c r="BO63" s="113"/>
      <c r="BP63" s="113"/>
      <c r="BQ63" s="113"/>
      <c r="BR63" s="113"/>
      <c r="BS63" s="113"/>
      <c r="BT63" s="113"/>
      <c r="BU63" s="113"/>
      <c r="BV63" s="113"/>
      <c r="BW63" s="113"/>
      <c r="BX63" s="113"/>
      <c r="BY63" s="113"/>
      <c r="BZ63" s="113"/>
      <c r="CA63" s="113"/>
      <c r="CB63" s="113"/>
      <c r="CC63" s="113"/>
      <c r="CD63" s="113"/>
      <c r="CE63" s="113"/>
      <c r="CF63" s="113"/>
      <c r="CG63" s="113"/>
      <c r="CH63" s="113"/>
      <c r="CI63" s="113"/>
      <c r="CJ63" s="113"/>
      <c r="CK63" s="113"/>
      <c r="CL63" s="113"/>
      <c r="CM63" s="113"/>
      <c r="CN63" s="113"/>
      <c r="CO63" s="113"/>
      <c r="CP63" s="113"/>
      <c r="CQ63" s="113"/>
      <c r="CR63" s="113"/>
      <c r="CS63" s="113"/>
      <c r="CT63" s="113"/>
      <c r="CU63" s="113"/>
      <c r="CV63" s="113"/>
      <c r="CW63" s="113"/>
      <c r="CX63" s="113"/>
      <c r="CY63" s="113"/>
      <c r="CZ63" s="113"/>
      <c r="DA63" s="113"/>
      <c r="DB63" s="113"/>
      <c r="DC63" s="113"/>
    </row>
    <row r="64" spans="1:107" s="114" customFormat="1" ht="16.5" hidden="1" customHeight="1" x14ac:dyDescent="0.25">
      <c r="A64" s="343"/>
      <c r="B64" s="343"/>
      <c r="C64" s="343"/>
      <c r="D64" s="343"/>
      <c r="E64" s="343"/>
      <c r="F64" s="343"/>
      <c r="G64" s="42"/>
      <c r="H64" s="5"/>
      <c r="I64" s="5"/>
      <c r="J64" s="5"/>
      <c r="K64" s="4"/>
      <c r="L64" s="4"/>
      <c r="M64" s="4"/>
      <c r="N64" s="4"/>
      <c r="O64" s="4"/>
      <c r="P64" s="4"/>
      <c r="Q64" s="4"/>
      <c r="R64" s="4"/>
      <c r="S64" s="4"/>
      <c r="T64" s="5"/>
      <c r="U64" s="112"/>
      <c r="V64" s="5"/>
      <c r="W64" s="5"/>
      <c r="X64" s="5"/>
      <c r="Y64" s="5"/>
      <c r="Z64" s="5"/>
      <c r="AA64" s="5"/>
      <c r="AB64" s="5"/>
      <c r="AC64" s="5"/>
      <c r="AD64" s="5"/>
      <c r="AE64" s="5"/>
      <c r="AF64" s="5"/>
      <c r="AG64" s="5"/>
      <c r="AH64" s="5"/>
      <c r="AI64" s="5"/>
      <c r="AJ64" s="5"/>
      <c r="AK64" s="5"/>
      <c r="AL64" s="113"/>
      <c r="AM64" s="113"/>
      <c r="AN64" s="113"/>
      <c r="AO64" s="113"/>
      <c r="AP64" s="113"/>
      <c r="AQ64" s="113"/>
      <c r="AR64" s="113"/>
      <c r="AS64" s="113"/>
      <c r="BC64" s="113"/>
      <c r="BD64" s="113"/>
      <c r="BE64" s="113"/>
      <c r="BF64" s="113"/>
      <c r="BG64" s="113"/>
      <c r="BH64" s="113"/>
      <c r="BI64" s="113"/>
      <c r="BJ64" s="113"/>
      <c r="BK64" s="113"/>
      <c r="BL64" s="113"/>
      <c r="BM64" s="113"/>
      <c r="BN64" s="113"/>
      <c r="BO64" s="113"/>
      <c r="BP64" s="113"/>
      <c r="BQ64" s="113"/>
      <c r="BR64" s="113"/>
      <c r="BS64" s="113"/>
      <c r="BT64" s="113"/>
      <c r="BU64" s="113"/>
      <c r="BV64" s="113"/>
      <c r="BW64" s="113"/>
      <c r="BX64" s="113"/>
      <c r="BY64" s="113"/>
      <c r="BZ64" s="113"/>
      <c r="CA64" s="113"/>
      <c r="CB64" s="113"/>
      <c r="CC64" s="113"/>
      <c r="CD64" s="113"/>
      <c r="CE64" s="113"/>
      <c r="CF64" s="113"/>
      <c r="CG64" s="113"/>
      <c r="CH64" s="113"/>
      <c r="CI64" s="113"/>
      <c r="CJ64" s="113"/>
      <c r="CK64" s="113"/>
      <c r="CL64" s="113"/>
      <c r="CM64" s="113"/>
      <c r="CN64" s="113"/>
      <c r="CO64" s="113"/>
      <c r="CP64" s="113"/>
      <c r="CQ64" s="113"/>
      <c r="CR64" s="113"/>
      <c r="CS64" s="113"/>
      <c r="CT64" s="113"/>
      <c r="CU64" s="113"/>
      <c r="CV64" s="113"/>
      <c r="CW64" s="113"/>
      <c r="CX64" s="113"/>
      <c r="CY64" s="113"/>
      <c r="CZ64" s="113"/>
      <c r="DA64" s="113"/>
      <c r="DB64" s="113"/>
      <c r="DC64" s="113"/>
    </row>
    <row r="65" spans="1:107" s="114" customFormat="1" thickBot="1" x14ac:dyDescent="0.3">
      <c r="A65" s="42"/>
      <c r="B65" s="42"/>
      <c r="C65" s="42"/>
      <c r="D65" s="24"/>
      <c r="E65" s="24"/>
      <c r="F65" s="42"/>
      <c r="G65" s="42"/>
      <c r="H65" s="5"/>
      <c r="I65" s="5"/>
      <c r="J65" s="5"/>
      <c r="K65" s="4"/>
      <c r="L65" s="4"/>
      <c r="M65" s="4"/>
      <c r="N65" s="4"/>
      <c r="O65" s="4"/>
      <c r="P65" s="4"/>
      <c r="Q65" s="4"/>
      <c r="R65" s="4"/>
      <c r="S65" s="4"/>
      <c r="T65" s="5"/>
      <c r="U65" s="112"/>
      <c r="V65" s="5"/>
      <c r="W65" s="5"/>
      <c r="X65" s="5"/>
      <c r="Y65" s="5"/>
      <c r="Z65" s="5"/>
      <c r="AA65" s="5"/>
      <c r="AB65" s="5"/>
      <c r="AC65" s="5"/>
      <c r="AD65" s="5"/>
      <c r="AE65" s="5"/>
      <c r="AF65" s="5"/>
      <c r="AG65" s="5"/>
      <c r="AH65" s="5"/>
      <c r="AI65" s="5"/>
      <c r="AJ65" s="5"/>
      <c r="AK65" s="5"/>
      <c r="AL65" s="113"/>
      <c r="AM65" s="113"/>
      <c r="AN65" s="113"/>
      <c r="AO65" s="113"/>
      <c r="AP65" s="113"/>
      <c r="AQ65" s="113"/>
      <c r="AR65" s="113"/>
      <c r="AS65" s="113"/>
      <c r="BC65" s="113"/>
      <c r="BD65" s="113"/>
      <c r="BE65" s="113"/>
      <c r="BF65" s="113"/>
      <c r="BG65" s="113"/>
      <c r="BH65" s="113"/>
      <c r="BI65" s="113"/>
      <c r="BJ65" s="113"/>
      <c r="BK65" s="113"/>
      <c r="BL65" s="113"/>
      <c r="BM65" s="113"/>
      <c r="BN65" s="113"/>
      <c r="BO65" s="113"/>
      <c r="BP65" s="113"/>
      <c r="BQ65" s="113"/>
      <c r="BR65" s="113"/>
      <c r="BS65" s="113"/>
      <c r="BT65" s="113"/>
      <c r="BU65" s="113"/>
      <c r="BV65" s="113"/>
      <c r="BW65" s="113"/>
      <c r="BX65" s="113"/>
      <c r="BY65" s="113"/>
      <c r="BZ65" s="113"/>
      <c r="CA65" s="113"/>
      <c r="CB65" s="113"/>
      <c r="CC65" s="113"/>
      <c r="CD65" s="113"/>
      <c r="CE65" s="113"/>
      <c r="CF65" s="113"/>
      <c r="CG65" s="113"/>
      <c r="CH65" s="113"/>
      <c r="CI65" s="113"/>
      <c r="CJ65" s="113"/>
      <c r="CK65" s="113"/>
      <c r="CL65" s="113"/>
      <c r="CM65" s="113"/>
      <c r="CN65" s="113"/>
      <c r="CO65" s="113"/>
      <c r="CP65" s="113"/>
      <c r="CQ65" s="113"/>
      <c r="CR65" s="113"/>
      <c r="CS65" s="113"/>
      <c r="CT65" s="113"/>
      <c r="CU65" s="113"/>
      <c r="CV65" s="113"/>
      <c r="CW65" s="113"/>
      <c r="CX65" s="113"/>
      <c r="CY65" s="113"/>
      <c r="CZ65" s="113"/>
      <c r="DA65" s="113"/>
      <c r="DB65" s="113"/>
      <c r="DC65" s="113"/>
    </row>
    <row r="66" spans="1:107" s="65" customFormat="1" ht="15.75" customHeight="1" thickBot="1" x14ac:dyDescent="0.3">
      <c r="A66" s="318" t="s">
        <v>99</v>
      </c>
      <c r="B66" s="319"/>
      <c r="C66" s="319"/>
      <c r="D66" s="319"/>
      <c r="E66" s="43"/>
      <c r="F66" s="43"/>
      <c r="G66" s="43"/>
      <c r="H66" s="62"/>
      <c r="I66" s="62"/>
      <c r="J66" s="62"/>
      <c r="K66" s="63"/>
      <c r="L66" s="320" t="s">
        <v>13</v>
      </c>
      <c r="M66" s="320" t="s">
        <v>14</v>
      </c>
      <c r="N66" s="63"/>
      <c r="O66" s="328" t="s">
        <v>15</v>
      </c>
      <c r="P66" s="63"/>
      <c r="Q66" s="329" t="s">
        <v>45</v>
      </c>
      <c r="R66" s="79"/>
      <c r="S66" s="63"/>
      <c r="T66" s="341"/>
      <c r="U66" s="62"/>
      <c r="V66" s="62"/>
      <c r="W66" s="278"/>
      <c r="X66" s="278" t="s">
        <v>2</v>
      </c>
      <c r="Y66" s="278"/>
      <c r="Z66" s="278"/>
      <c r="AA66" s="278"/>
      <c r="AB66" s="62"/>
      <c r="AC66" s="62"/>
      <c r="AD66" s="62"/>
      <c r="AE66" s="62"/>
      <c r="AF66" s="62"/>
      <c r="AG66" s="62"/>
      <c r="AH66" s="62"/>
      <c r="AI66" s="62"/>
      <c r="AJ66" s="62"/>
      <c r="AK66" s="62"/>
      <c r="BC66" s="256"/>
      <c r="BD66" s="256"/>
      <c r="BE66" s="256"/>
      <c r="BF66" s="256"/>
      <c r="BG66" s="256"/>
      <c r="BH66" s="256"/>
      <c r="BI66" s="256"/>
      <c r="BJ66" s="256"/>
      <c r="BK66" s="256"/>
      <c r="BL66" s="256"/>
      <c r="BM66" s="256"/>
      <c r="BN66" s="256"/>
      <c r="BO66" s="256"/>
      <c r="BP66" s="256"/>
      <c r="BQ66" s="256"/>
      <c r="BR66" s="256"/>
      <c r="BS66" s="256"/>
      <c r="BT66" s="256"/>
      <c r="BU66" s="258"/>
      <c r="BV66" s="258"/>
      <c r="BW66" s="258"/>
      <c r="BX66" s="258"/>
      <c r="BY66" s="258"/>
      <c r="BZ66" s="258"/>
      <c r="CA66" s="258"/>
      <c r="CB66" s="258"/>
      <c r="CC66" s="258"/>
      <c r="CD66" s="258"/>
      <c r="CE66" s="258"/>
      <c r="CF66" s="258"/>
      <c r="CG66" s="258"/>
      <c r="CH66" s="258"/>
      <c r="CI66" s="258"/>
      <c r="CJ66" s="258"/>
      <c r="CK66" s="258"/>
      <c r="CL66" s="258"/>
      <c r="CM66" s="258"/>
      <c r="CN66" s="258"/>
      <c r="CO66" s="258"/>
      <c r="CP66" s="258"/>
      <c r="CQ66" s="258"/>
      <c r="CR66" s="258"/>
      <c r="CS66" s="258"/>
      <c r="CT66" s="258"/>
      <c r="CU66" s="258"/>
      <c r="CV66" s="258"/>
      <c r="CW66" s="258"/>
      <c r="CX66" s="258"/>
      <c r="CY66" s="258"/>
      <c r="CZ66" s="258"/>
      <c r="DA66" s="258"/>
      <c r="DB66" s="258"/>
      <c r="DC66" s="256"/>
    </row>
    <row r="67" spans="1:107" s="67" customFormat="1" ht="23.25" thickBot="1" x14ac:dyDescent="0.3">
      <c r="A67" s="322" t="s">
        <v>100</v>
      </c>
      <c r="B67" s="323"/>
      <c r="C67" s="323"/>
      <c r="D67" s="323"/>
      <c r="E67" s="15"/>
      <c r="F67" s="15"/>
      <c r="G67" s="15"/>
      <c r="H67" s="16"/>
      <c r="I67" s="16"/>
      <c r="J67" s="16"/>
      <c r="K67" s="17"/>
      <c r="L67" s="320"/>
      <c r="M67" s="320"/>
      <c r="N67" s="17"/>
      <c r="O67" s="328"/>
      <c r="P67" s="17"/>
      <c r="Q67" s="330"/>
      <c r="R67" s="122"/>
      <c r="S67" s="17"/>
      <c r="T67" s="342"/>
      <c r="U67" s="16"/>
      <c r="V67" s="16"/>
      <c r="W67" s="281"/>
      <c r="X67" s="117" t="s">
        <v>18</v>
      </c>
      <c r="Y67" s="117" t="s">
        <v>19</v>
      </c>
      <c r="Z67" s="117" t="s">
        <v>20</v>
      </c>
      <c r="AA67" s="117" t="s">
        <v>21</v>
      </c>
      <c r="AB67" s="16"/>
      <c r="AC67" s="16"/>
      <c r="AD67" s="16"/>
      <c r="AE67" s="16"/>
      <c r="AF67" s="16"/>
      <c r="AG67" s="16"/>
      <c r="AH67" s="16"/>
      <c r="AI67" s="16"/>
      <c r="AJ67" s="16"/>
      <c r="AK67" s="16"/>
      <c r="BC67" s="257"/>
      <c r="BD67" s="257"/>
      <c r="BE67" s="257"/>
      <c r="BF67" s="257"/>
      <c r="BG67" s="257"/>
      <c r="BH67" s="257"/>
      <c r="BI67" s="257"/>
      <c r="BJ67" s="257"/>
      <c r="BK67" s="257"/>
      <c r="BL67" s="257"/>
      <c r="BM67" s="257"/>
      <c r="BN67" s="257"/>
      <c r="BO67" s="257"/>
      <c r="BP67" s="257"/>
      <c r="BQ67" s="257"/>
      <c r="BR67" s="257"/>
      <c r="BS67" s="257"/>
      <c r="BT67" s="257"/>
      <c r="BU67" s="258"/>
      <c r="BV67" s="258"/>
      <c r="BW67" s="258"/>
      <c r="BX67" s="258"/>
      <c r="BY67" s="258"/>
      <c r="BZ67" s="258"/>
      <c r="CA67" s="258"/>
      <c r="CB67" s="258"/>
      <c r="CC67" s="258"/>
      <c r="CD67" s="258"/>
      <c r="CE67" s="258"/>
      <c r="CF67" s="258"/>
      <c r="CG67" s="258"/>
      <c r="CH67" s="258"/>
      <c r="CI67" s="258"/>
      <c r="CJ67" s="258"/>
      <c r="CK67" s="258"/>
      <c r="CL67" s="258"/>
      <c r="CM67" s="258"/>
      <c r="CN67" s="258"/>
      <c r="CO67" s="258"/>
      <c r="CP67" s="258"/>
      <c r="CQ67" s="258"/>
      <c r="CR67" s="258"/>
      <c r="CS67" s="258"/>
      <c r="CT67" s="258"/>
      <c r="CU67" s="258"/>
      <c r="CV67" s="258"/>
      <c r="CW67" s="258"/>
      <c r="CX67" s="258"/>
      <c r="CY67" s="258"/>
      <c r="CZ67" s="258"/>
      <c r="DA67" s="258"/>
      <c r="DB67" s="258"/>
      <c r="DC67" s="257"/>
    </row>
    <row r="68" spans="1:107" ht="45.75" thickBot="1" x14ac:dyDescent="0.3">
      <c r="A68" s="22" t="s">
        <v>48</v>
      </c>
      <c r="B68" s="23" t="s">
        <v>4</v>
      </c>
      <c r="C68" s="23" t="s">
        <v>101</v>
      </c>
      <c r="D68" s="23" t="s">
        <v>50</v>
      </c>
      <c r="E68" s="23" t="s">
        <v>102</v>
      </c>
      <c r="F68" s="23" t="s">
        <v>52</v>
      </c>
      <c r="G68" s="23" t="s">
        <v>9</v>
      </c>
      <c r="H68" s="23" t="s">
        <v>78</v>
      </c>
      <c r="I68" s="23" t="s">
        <v>11</v>
      </c>
      <c r="J68" s="23" t="s">
        <v>12</v>
      </c>
      <c r="L68" s="320"/>
      <c r="M68" s="320"/>
      <c r="O68" s="57"/>
      <c r="Q68" s="25" t="s">
        <v>16</v>
      </c>
      <c r="R68" s="69"/>
      <c r="T68" s="26" t="s">
        <v>17</v>
      </c>
      <c r="W68" s="280"/>
      <c r="X68" s="280"/>
      <c r="Y68" s="280"/>
      <c r="Z68" s="280"/>
      <c r="AA68" s="280"/>
    </row>
    <row r="69" spans="1:107" ht="44.25" customHeight="1" thickBot="1" x14ac:dyDescent="0.3">
      <c r="A69" s="28">
        <v>30</v>
      </c>
      <c r="B69" s="29">
        <v>42272000</v>
      </c>
      <c r="C69" s="29">
        <v>1196490649</v>
      </c>
      <c r="D69" s="29" t="s">
        <v>103</v>
      </c>
      <c r="E69" s="29" t="s">
        <v>103</v>
      </c>
      <c r="F69" s="29" t="s">
        <v>24</v>
      </c>
      <c r="G69" s="29"/>
      <c r="H69" s="33">
        <v>295714</v>
      </c>
      <c r="I69" s="33">
        <f>H69*6.77/100</f>
        <v>20019.837799999998</v>
      </c>
      <c r="J69" s="123">
        <f>H69+I69</f>
        <v>315733.83779999998</v>
      </c>
      <c r="L69" s="33">
        <f>H69*39.5/100</f>
        <v>116807.03</v>
      </c>
      <c r="M69" s="33">
        <f>H69+L69</f>
        <v>412521.03</v>
      </c>
      <c r="Q69" s="70">
        <v>361983.86238899996</v>
      </c>
      <c r="R69" s="71"/>
      <c r="T69" s="33">
        <v>680000</v>
      </c>
      <c r="W69" s="279"/>
      <c r="X69" s="109">
        <v>680000</v>
      </c>
      <c r="Y69" s="279">
        <v>0</v>
      </c>
      <c r="Z69" s="109">
        <f>X69+Y69</f>
        <v>680000</v>
      </c>
      <c r="AA69" s="279"/>
    </row>
    <row r="70" spans="1:107" ht="37.5" customHeight="1" thickBot="1" x14ac:dyDescent="0.3">
      <c r="A70" s="30">
        <v>31</v>
      </c>
      <c r="B70" s="30">
        <v>42272000</v>
      </c>
      <c r="C70" s="30">
        <v>1196490650</v>
      </c>
      <c r="D70" s="30" t="s">
        <v>104</v>
      </c>
      <c r="E70" s="30" t="s">
        <v>104</v>
      </c>
      <c r="F70" s="30" t="s">
        <v>24</v>
      </c>
      <c r="G70" s="30"/>
      <c r="H70" s="33">
        <v>259000</v>
      </c>
      <c r="I70" s="77">
        <f>H70*6.77/100</f>
        <v>17534.3</v>
      </c>
      <c r="J70" s="124">
        <f>H70+I70</f>
        <v>276534.3</v>
      </c>
      <c r="L70" s="33">
        <f>H70*39.5/100</f>
        <v>102305</v>
      </c>
      <c r="M70" s="33">
        <f>H70+L70</f>
        <v>361305</v>
      </c>
      <c r="N70" s="38"/>
      <c r="P70" s="38"/>
      <c r="Q70" s="70">
        <v>317041.90000000002</v>
      </c>
      <c r="R70" s="78"/>
      <c r="S70" s="38"/>
      <c r="T70" s="33">
        <v>560000</v>
      </c>
      <c r="W70" s="279" t="s">
        <v>481</v>
      </c>
      <c r="X70" s="109">
        <v>560000</v>
      </c>
      <c r="Y70" s="279">
        <v>0</v>
      </c>
      <c r="Z70" s="109">
        <f>X70+Y70</f>
        <v>560000</v>
      </c>
      <c r="AA70" s="279"/>
    </row>
    <row r="71" spans="1:107" s="114" customFormat="1" ht="15" x14ac:dyDescent="0.25">
      <c r="A71" s="42"/>
      <c r="B71" s="42"/>
      <c r="C71" s="42"/>
      <c r="D71" s="42"/>
      <c r="E71" s="42"/>
      <c r="F71" s="42"/>
      <c r="G71" s="42"/>
      <c r="H71" s="5"/>
      <c r="I71" s="5"/>
      <c r="J71" s="5"/>
      <c r="K71" s="4"/>
      <c r="L71" s="4"/>
      <c r="M71" s="4"/>
      <c r="N71" s="4"/>
      <c r="O71" s="4"/>
      <c r="P71" s="4"/>
      <c r="Q71" s="4"/>
      <c r="R71" s="4"/>
      <c r="S71" s="4"/>
      <c r="T71" s="5"/>
      <c r="U71" s="112"/>
      <c r="V71" s="5"/>
      <c r="W71" s="5"/>
      <c r="X71" s="5"/>
      <c r="Y71" s="5"/>
      <c r="Z71" s="5"/>
      <c r="AA71" s="5"/>
      <c r="AB71" s="5"/>
      <c r="AC71" s="5"/>
      <c r="AD71" s="5"/>
      <c r="AE71" s="5"/>
      <c r="AF71" s="5"/>
      <c r="AG71" s="5"/>
      <c r="AH71" s="5"/>
      <c r="AI71" s="5"/>
      <c r="AJ71" s="5"/>
      <c r="AK71" s="5"/>
      <c r="AL71" s="113"/>
      <c r="AM71" s="113"/>
      <c r="AN71" s="113"/>
      <c r="AO71" s="113"/>
      <c r="AP71" s="113"/>
      <c r="AQ71" s="113"/>
      <c r="AR71" s="113"/>
      <c r="AS71" s="113"/>
      <c r="BC71" s="113"/>
      <c r="BD71" s="113"/>
      <c r="BE71" s="113"/>
      <c r="BF71" s="113"/>
      <c r="BG71" s="113"/>
      <c r="BH71" s="113"/>
      <c r="BI71" s="113"/>
      <c r="BJ71" s="113"/>
      <c r="BK71" s="113"/>
      <c r="BL71" s="113"/>
      <c r="BM71" s="113"/>
      <c r="BN71" s="113"/>
      <c r="BO71" s="113"/>
      <c r="BP71" s="113"/>
      <c r="BQ71" s="113"/>
      <c r="BR71" s="113"/>
      <c r="BS71" s="113"/>
      <c r="BT71" s="113"/>
      <c r="BU71" s="113"/>
      <c r="BV71" s="113"/>
      <c r="BW71" s="113"/>
      <c r="BX71" s="113"/>
      <c r="BY71" s="113"/>
      <c r="BZ71" s="113"/>
      <c r="CA71" s="113"/>
      <c r="CB71" s="113"/>
      <c r="CC71" s="113"/>
      <c r="CD71" s="113"/>
      <c r="CE71" s="113"/>
      <c r="CF71" s="113"/>
      <c r="CG71" s="113"/>
      <c r="CH71" s="113"/>
      <c r="CI71" s="113"/>
      <c r="CJ71" s="113"/>
      <c r="CK71" s="113"/>
      <c r="CL71" s="113"/>
      <c r="CM71" s="113"/>
      <c r="CN71" s="113"/>
      <c r="CO71" s="113"/>
      <c r="CP71" s="113"/>
      <c r="CQ71" s="113"/>
      <c r="CR71" s="113"/>
      <c r="CS71" s="113"/>
      <c r="CT71" s="113"/>
      <c r="CU71" s="113"/>
      <c r="CV71" s="113"/>
      <c r="CW71" s="113"/>
      <c r="CX71" s="113"/>
      <c r="CY71" s="113"/>
      <c r="CZ71" s="113"/>
      <c r="DA71" s="113"/>
      <c r="DB71" s="113"/>
      <c r="DC71" s="113"/>
    </row>
    <row r="72" spans="1:107" s="114" customFormat="1" thickBot="1" x14ac:dyDescent="0.3">
      <c r="A72" s="42"/>
      <c r="B72" s="42"/>
      <c r="C72" s="42"/>
      <c r="D72" s="42"/>
      <c r="E72" s="42"/>
      <c r="F72" s="42"/>
      <c r="G72" s="42"/>
      <c r="H72" s="5"/>
      <c r="I72" s="5"/>
      <c r="J72" s="5"/>
      <c r="K72" s="4"/>
      <c r="L72" s="4"/>
      <c r="M72" s="4"/>
      <c r="N72" s="4"/>
      <c r="O72" s="4"/>
      <c r="P72" s="4"/>
      <c r="Q72" s="4"/>
      <c r="R72" s="4"/>
      <c r="S72" s="4"/>
      <c r="T72" s="5"/>
      <c r="U72" s="112"/>
      <c r="V72" s="5"/>
      <c r="W72" s="5"/>
      <c r="X72" s="5"/>
      <c r="Y72" s="5"/>
      <c r="Z72" s="5"/>
      <c r="AA72" s="5"/>
      <c r="AB72" s="5"/>
      <c r="AC72" s="5"/>
      <c r="AD72" s="5"/>
      <c r="AE72" s="5"/>
      <c r="AF72" s="5"/>
      <c r="AG72" s="5"/>
      <c r="AH72" s="5"/>
      <c r="AI72" s="5"/>
      <c r="AJ72" s="5"/>
      <c r="AK72" s="5"/>
      <c r="AL72" s="113"/>
      <c r="AM72" s="113"/>
      <c r="AN72" s="113"/>
      <c r="AO72" s="113"/>
      <c r="AP72" s="113"/>
      <c r="AQ72" s="113"/>
      <c r="AR72" s="113"/>
      <c r="AS72" s="113"/>
      <c r="BC72" s="113"/>
      <c r="BD72" s="113"/>
      <c r="BE72" s="113"/>
      <c r="BF72" s="113"/>
      <c r="BG72" s="113"/>
      <c r="BH72" s="113"/>
      <c r="BI72" s="113"/>
      <c r="BJ72" s="113"/>
      <c r="BK72" s="113"/>
      <c r="BL72" s="113"/>
      <c r="BM72" s="113"/>
      <c r="BN72" s="113"/>
      <c r="BO72" s="113"/>
      <c r="BP72" s="113"/>
      <c r="BQ72" s="113"/>
      <c r="BR72" s="113"/>
      <c r="BS72" s="113"/>
      <c r="BT72" s="113"/>
      <c r="BU72" s="113"/>
      <c r="BV72" s="113"/>
      <c r="BW72" s="113"/>
      <c r="BX72" s="113"/>
      <c r="BY72" s="113"/>
      <c r="BZ72" s="113"/>
      <c r="CA72" s="113"/>
      <c r="CB72" s="113"/>
      <c r="CC72" s="113"/>
      <c r="CD72" s="113"/>
      <c r="CE72" s="113"/>
      <c r="CF72" s="113"/>
      <c r="CG72" s="113"/>
      <c r="CH72" s="113"/>
      <c r="CI72" s="113"/>
      <c r="CJ72" s="113"/>
      <c r="CK72" s="113"/>
      <c r="CL72" s="113"/>
      <c r="CM72" s="113"/>
      <c r="CN72" s="113"/>
      <c r="CO72" s="113"/>
      <c r="CP72" s="113"/>
      <c r="CQ72" s="113"/>
      <c r="CR72" s="113"/>
      <c r="CS72" s="113"/>
      <c r="CT72" s="113"/>
      <c r="CU72" s="113"/>
      <c r="CV72" s="113"/>
      <c r="CW72" s="113"/>
      <c r="CX72" s="113"/>
      <c r="CY72" s="113"/>
      <c r="CZ72" s="113"/>
      <c r="DA72" s="113"/>
      <c r="DB72" s="113"/>
      <c r="DC72" s="113"/>
    </row>
    <row r="73" spans="1:107" s="21" customFormat="1" ht="15.75" customHeight="1" thickBot="1" x14ac:dyDescent="0.3">
      <c r="A73" s="318" t="s">
        <v>105</v>
      </c>
      <c r="B73" s="319"/>
      <c r="C73" s="319"/>
      <c r="D73" s="319"/>
      <c r="E73" s="43"/>
      <c r="F73" s="43"/>
      <c r="G73" s="43"/>
      <c r="H73" s="62"/>
      <c r="I73" s="62"/>
      <c r="J73" s="62"/>
      <c r="K73" s="63"/>
      <c r="L73" s="320" t="s">
        <v>13</v>
      </c>
      <c r="M73" s="320" t="s">
        <v>14</v>
      </c>
      <c r="N73" s="63"/>
      <c r="O73" s="328" t="s">
        <v>15</v>
      </c>
      <c r="P73" s="63"/>
      <c r="Q73" s="329" t="s">
        <v>45</v>
      </c>
      <c r="R73" s="125"/>
      <c r="S73" s="63"/>
      <c r="T73" s="49"/>
      <c r="U73" s="20"/>
      <c r="V73" s="20"/>
      <c r="W73" s="278"/>
      <c r="X73" s="278" t="s">
        <v>2</v>
      </c>
      <c r="Y73" s="278"/>
      <c r="Z73" s="278"/>
      <c r="AA73" s="278"/>
      <c r="AB73" s="20"/>
      <c r="AC73" s="20"/>
      <c r="AD73" s="20"/>
      <c r="AE73" s="20"/>
      <c r="AF73" s="20"/>
      <c r="AG73" s="20"/>
      <c r="AH73" s="20"/>
      <c r="AI73" s="20"/>
      <c r="AJ73" s="20"/>
      <c r="AK73" s="20"/>
      <c r="BC73" s="255"/>
      <c r="BD73" s="255"/>
      <c r="BE73" s="255"/>
      <c r="BF73" s="255"/>
      <c r="BG73" s="255"/>
      <c r="BH73" s="255"/>
      <c r="BI73" s="255"/>
      <c r="BJ73" s="255"/>
      <c r="BK73" s="255"/>
      <c r="BL73" s="255"/>
      <c r="BM73" s="255"/>
      <c r="BN73" s="255"/>
      <c r="BO73" s="255"/>
      <c r="BP73" s="255"/>
      <c r="BQ73" s="255"/>
      <c r="BR73" s="255"/>
      <c r="BS73" s="255"/>
      <c r="BT73" s="255"/>
      <c r="BU73" s="258"/>
      <c r="BV73" s="258"/>
      <c r="BW73" s="258"/>
      <c r="BX73" s="258"/>
      <c r="BY73" s="258"/>
      <c r="BZ73" s="258"/>
      <c r="CA73" s="258"/>
      <c r="CB73" s="258"/>
      <c r="CC73" s="258"/>
      <c r="CD73" s="258"/>
      <c r="CE73" s="258"/>
      <c r="CF73" s="258"/>
      <c r="CG73" s="258"/>
      <c r="CH73" s="258"/>
      <c r="CI73" s="258"/>
      <c r="CJ73" s="258"/>
      <c r="CK73" s="258"/>
      <c r="CL73" s="258"/>
      <c r="CM73" s="258"/>
      <c r="CN73" s="258"/>
      <c r="CO73" s="258"/>
      <c r="CP73" s="258"/>
      <c r="CQ73" s="258"/>
      <c r="CR73" s="258"/>
      <c r="CS73" s="258"/>
      <c r="CT73" s="258"/>
      <c r="CU73" s="258"/>
      <c r="CV73" s="258"/>
      <c r="CW73" s="258"/>
      <c r="CX73" s="258"/>
      <c r="CY73" s="258"/>
      <c r="CZ73" s="258"/>
      <c r="DA73" s="258"/>
      <c r="DB73" s="258"/>
      <c r="DC73" s="255"/>
    </row>
    <row r="74" spans="1:107" s="21" customFormat="1" ht="23.25" thickBot="1" x14ac:dyDescent="0.3">
      <c r="A74" s="322" t="s">
        <v>94</v>
      </c>
      <c r="B74" s="323"/>
      <c r="C74" s="323"/>
      <c r="D74" s="323"/>
      <c r="E74" s="80"/>
      <c r="F74" s="80"/>
      <c r="G74" s="80"/>
      <c r="H74" s="50"/>
      <c r="I74" s="50"/>
      <c r="J74" s="50"/>
      <c r="K74" s="81"/>
      <c r="L74" s="320"/>
      <c r="M74" s="320"/>
      <c r="N74" s="81"/>
      <c r="O74" s="328"/>
      <c r="P74" s="81"/>
      <c r="Q74" s="330"/>
      <c r="R74" s="126"/>
      <c r="S74" s="81"/>
      <c r="T74" s="104"/>
      <c r="U74" s="20"/>
      <c r="V74" s="20"/>
      <c r="W74" s="281"/>
      <c r="X74" s="117" t="s">
        <v>18</v>
      </c>
      <c r="Y74" s="117" t="s">
        <v>19</v>
      </c>
      <c r="Z74" s="117" t="s">
        <v>20</v>
      </c>
      <c r="AA74" s="117" t="s">
        <v>21</v>
      </c>
      <c r="AB74" s="20"/>
      <c r="AC74" s="20"/>
      <c r="AD74" s="20"/>
      <c r="AE74" s="20"/>
      <c r="AF74" s="20"/>
      <c r="AG74" s="20"/>
      <c r="AH74" s="20"/>
      <c r="AI74" s="20"/>
      <c r="AJ74" s="20"/>
      <c r="AK74" s="20"/>
      <c r="BC74" s="255"/>
      <c r="BD74" s="255"/>
      <c r="BE74" s="255"/>
      <c r="BF74" s="255"/>
      <c r="BG74" s="255"/>
      <c r="BH74" s="255"/>
      <c r="BI74" s="255"/>
      <c r="BJ74" s="255"/>
      <c r="BK74" s="255"/>
      <c r="BL74" s="255"/>
      <c r="BM74" s="255"/>
      <c r="BN74" s="255"/>
      <c r="BO74" s="255"/>
      <c r="BP74" s="255"/>
      <c r="BQ74" s="255"/>
      <c r="BR74" s="255"/>
      <c r="BS74" s="255"/>
      <c r="BT74" s="255"/>
      <c r="BU74" s="258"/>
      <c r="BV74" s="258"/>
      <c r="BW74" s="258"/>
      <c r="BX74" s="258"/>
      <c r="BY74" s="258"/>
      <c r="BZ74" s="258"/>
      <c r="CA74" s="258"/>
      <c r="CB74" s="258"/>
      <c r="CC74" s="258"/>
      <c r="CD74" s="258"/>
      <c r="CE74" s="258"/>
      <c r="CF74" s="258"/>
      <c r="CG74" s="258"/>
      <c r="CH74" s="258"/>
      <c r="CI74" s="258"/>
      <c r="CJ74" s="258"/>
      <c r="CK74" s="258"/>
      <c r="CL74" s="258"/>
      <c r="CM74" s="258"/>
      <c r="CN74" s="258"/>
      <c r="CO74" s="258"/>
      <c r="CP74" s="258"/>
      <c r="CQ74" s="258"/>
      <c r="CR74" s="258"/>
      <c r="CS74" s="258"/>
      <c r="CT74" s="258"/>
      <c r="CU74" s="258"/>
      <c r="CV74" s="258"/>
      <c r="CW74" s="258"/>
      <c r="CX74" s="258"/>
      <c r="CY74" s="258"/>
      <c r="CZ74" s="258"/>
      <c r="DA74" s="258"/>
      <c r="DB74" s="258"/>
      <c r="DC74" s="255"/>
    </row>
    <row r="75" spans="1:107" ht="36.75" customHeight="1" thickBot="1" x14ac:dyDescent="0.3">
      <c r="A75" s="22" t="s">
        <v>48</v>
      </c>
      <c r="B75" s="23" t="s">
        <v>4</v>
      </c>
      <c r="C75" s="23" t="s">
        <v>101</v>
      </c>
      <c r="D75" s="23" t="s">
        <v>50</v>
      </c>
      <c r="E75" s="83" t="s">
        <v>102</v>
      </c>
      <c r="F75" s="83" t="s">
        <v>52</v>
      </c>
      <c r="G75" s="83" t="s">
        <v>9</v>
      </c>
      <c r="H75" s="83" t="s">
        <v>78</v>
      </c>
      <c r="I75" s="83" t="s">
        <v>11</v>
      </c>
      <c r="J75" s="83" t="s">
        <v>12</v>
      </c>
      <c r="K75" s="38"/>
      <c r="L75" s="320"/>
      <c r="M75" s="320"/>
      <c r="N75" s="38"/>
      <c r="P75" s="38"/>
      <c r="Q75" s="53" t="s">
        <v>16</v>
      </c>
      <c r="R75" s="84"/>
      <c r="S75" s="38"/>
      <c r="T75" s="54" t="s">
        <v>17</v>
      </c>
      <c r="W75" s="280"/>
      <c r="X75" s="280"/>
      <c r="Y75" s="280"/>
      <c r="Z75" s="280"/>
      <c r="AA75" s="280"/>
    </row>
    <row r="76" spans="1:107" ht="34.5" customHeight="1" thickBot="1" x14ac:dyDescent="0.3">
      <c r="A76" s="28">
        <v>32</v>
      </c>
      <c r="B76" s="29">
        <v>42171800</v>
      </c>
      <c r="C76" s="29">
        <v>1196490452</v>
      </c>
      <c r="D76" s="29" t="s">
        <v>106</v>
      </c>
      <c r="E76" s="29" t="s">
        <v>106</v>
      </c>
      <c r="F76" s="29" t="s">
        <v>24</v>
      </c>
      <c r="G76" s="29"/>
      <c r="H76" s="32">
        <v>380000</v>
      </c>
      <c r="I76" s="127">
        <f>H76*6.77/100</f>
        <v>25726</v>
      </c>
      <c r="J76" s="123">
        <f>H76+I76</f>
        <v>405726</v>
      </c>
      <c r="L76" s="32">
        <f>H76*39.5/100</f>
        <v>150100</v>
      </c>
      <c r="M76" s="32">
        <f>H76+L76</f>
        <v>530100</v>
      </c>
      <c r="O76" s="57"/>
      <c r="Q76" s="86">
        <v>1403600</v>
      </c>
      <c r="R76" s="36"/>
      <c r="T76" s="32">
        <v>590000</v>
      </c>
      <c r="W76" s="279"/>
      <c r="X76" s="109">
        <v>590000</v>
      </c>
      <c r="Y76" s="279">
        <v>0</v>
      </c>
      <c r="Z76" s="109">
        <f>X76+Y76</f>
        <v>590000</v>
      </c>
      <c r="AA76" s="279"/>
    </row>
    <row r="77" spans="1:107" ht="47.25" customHeight="1" thickBot="1" x14ac:dyDescent="0.3">
      <c r="A77" s="30">
        <v>33</v>
      </c>
      <c r="B77" s="30">
        <v>42171800</v>
      </c>
      <c r="C77" s="30">
        <v>1196490078</v>
      </c>
      <c r="D77" s="30" t="s">
        <v>107</v>
      </c>
      <c r="E77" s="30" t="s">
        <v>107</v>
      </c>
      <c r="F77" s="30" t="s">
        <v>24</v>
      </c>
      <c r="G77" s="30"/>
      <c r="H77" s="33">
        <v>482666</v>
      </c>
      <c r="I77" s="76">
        <f>H77*6.77/100</f>
        <v>32676.4882</v>
      </c>
      <c r="J77" s="124">
        <f>H77+I77</f>
        <v>515342.48820000002</v>
      </c>
      <c r="L77" s="33">
        <f>H77*39.5/100</f>
        <v>190653.07</v>
      </c>
      <c r="M77" s="33">
        <f>H77+L77</f>
        <v>673319.07000000007</v>
      </c>
      <c r="N77" s="38"/>
      <c r="P77" s="38"/>
      <c r="Q77" s="35">
        <v>1403600</v>
      </c>
      <c r="R77" s="39"/>
      <c r="S77" s="38"/>
      <c r="T77" s="33">
        <v>830000</v>
      </c>
      <c r="W77" s="279" t="s">
        <v>481</v>
      </c>
      <c r="X77" s="109">
        <v>830000</v>
      </c>
      <c r="Y77" s="279">
        <v>0</v>
      </c>
      <c r="Z77" s="109">
        <f>X77+Y77</f>
        <v>830000</v>
      </c>
      <c r="AA77" s="279"/>
    </row>
    <row r="78" spans="1:107" s="114" customFormat="1" ht="15" x14ac:dyDescent="0.25">
      <c r="A78" s="42"/>
      <c r="B78" s="42"/>
      <c r="C78" s="42"/>
      <c r="D78" s="42"/>
      <c r="E78" s="42"/>
      <c r="F78" s="42"/>
      <c r="G78" s="42"/>
      <c r="H78" s="5"/>
      <c r="I78" s="5"/>
      <c r="J78" s="5"/>
      <c r="K78" s="4"/>
      <c r="L78" s="4"/>
      <c r="M78" s="4"/>
      <c r="N78" s="4"/>
      <c r="O78" s="4"/>
      <c r="P78" s="4"/>
      <c r="Q78" s="4"/>
      <c r="R78" s="4"/>
      <c r="S78" s="4"/>
      <c r="T78" s="5"/>
      <c r="U78" s="112"/>
      <c r="V78" s="5"/>
      <c r="W78" s="5"/>
      <c r="X78" s="5"/>
      <c r="Y78" s="5"/>
      <c r="Z78" s="5"/>
      <c r="AA78" s="5"/>
      <c r="AB78" s="5"/>
      <c r="AC78" s="5"/>
      <c r="AD78" s="5"/>
      <c r="AE78" s="5"/>
      <c r="AF78" s="5"/>
      <c r="AG78" s="5"/>
      <c r="AH78" s="5"/>
      <c r="AI78" s="5"/>
      <c r="AJ78" s="5"/>
      <c r="AK78" s="5"/>
      <c r="AL78" s="113"/>
      <c r="AM78" s="113"/>
      <c r="AN78" s="113"/>
      <c r="AO78" s="113"/>
      <c r="AP78" s="113"/>
      <c r="AQ78" s="113"/>
      <c r="AR78" s="113"/>
      <c r="AS78" s="113"/>
      <c r="BC78" s="113"/>
      <c r="BD78" s="113"/>
      <c r="BE78" s="113"/>
      <c r="BF78" s="113"/>
      <c r="BG78" s="113"/>
      <c r="BH78" s="113"/>
      <c r="BI78" s="113"/>
      <c r="BJ78" s="113"/>
      <c r="BK78" s="113"/>
      <c r="BL78" s="113"/>
      <c r="BM78" s="113"/>
      <c r="BN78" s="113"/>
      <c r="BO78" s="113"/>
      <c r="BP78" s="113"/>
      <c r="BQ78" s="113"/>
      <c r="BR78" s="113"/>
      <c r="BS78" s="113"/>
      <c r="BT78" s="113"/>
      <c r="BU78" s="113"/>
      <c r="BV78" s="113"/>
      <c r="BW78" s="113"/>
      <c r="BX78" s="113"/>
      <c r="BY78" s="113"/>
      <c r="BZ78" s="113"/>
      <c r="CA78" s="113"/>
      <c r="CB78" s="113"/>
      <c r="CC78" s="113"/>
      <c r="CD78" s="113"/>
      <c r="CE78" s="113"/>
      <c r="CF78" s="113"/>
      <c r="CG78" s="113"/>
      <c r="CH78" s="113"/>
      <c r="CI78" s="113"/>
      <c r="CJ78" s="113"/>
      <c r="CK78" s="113"/>
      <c r="CL78" s="113"/>
      <c r="CM78" s="113"/>
      <c r="CN78" s="113"/>
      <c r="CO78" s="113"/>
      <c r="CP78" s="113"/>
      <c r="CQ78" s="113"/>
      <c r="CR78" s="113"/>
      <c r="CS78" s="113"/>
      <c r="CT78" s="113"/>
      <c r="CU78" s="113"/>
      <c r="CV78" s="113"/>
      <c r="CW78" s="113"/>
      <c r="CX78" s="113"/>
      <c r="CY78" s="113"/>
      <c r="CZ78" s="113"/>
      <c r="DA78" s="113"/>
      <c r="DB78" s="113"/>
      <c r="DC78" s="113"/>
    </row>
    <row r="79" spans="1:107" s="114" customFormat="1" ht="13.5" customHeight="1" thickBot="1" x14ac:dyDescent="0.3">
      <c r="A79" s="42"/>
      <c r="B79" s="42"/>
      <c r="C79" s="42"/>
      <c r="D79" s="42"/>
      <c r="E79" s="42"/>
      <c r="F79" s="42"/>
      <c r="G79" s="42"/>
      <c r="H79" s="5"/>
      <c r="I79" s="5"/>
      <c r="J79" s="5"/>
      <c r="K79" s="4"/>
      <c r="L79" s="4"/>
      <c r="M79" s="4"/>
      <c r="N79" s="4"/>
      <c r="O79" s="4"/>
      <c r="P79" s="4"/>
      <c r="Q79" s="4"/>
      <c r="R79" s="4"/>
      <c r="S79" s="4"/>
      <c r="T79" s="5"/>
      <c r="U79" s="112"/>
      <c r="V79" s="5"/>
      <c r="W79" s="5"/>
      <c r="X79" s="5"/>
      <c r="Y79" s="5"/>
      <c r="Z79" s="5"/>
      <c r="AA79" s="5"/>
      <c r="AB79" s="5"/>
      <c r="AC79" s="5"/>
      <c r="AD79" s="5"/>
      <c r="AE79" s="5"/>
      <c r="AF79" s="5"/>
      <c r="AG79" s="5"/>
      <c r="AH79" s="5"/>
      <c r="AI79" s="5"/>
      <c r="AJ79" s="5"/>
      <c r="AK79" s="5"/>
      <c r="AL79" s="113"/>
      <c r="AM79" s="113"/>
      <c r="AN79" s="113"/>
      <c r="AO79" s="113"/>
      <c r="AP79" s="113"/>
      <c r="AQ79" s="113"/>
      <c r="AR79" s="113"/>
      <c r="AS79" s="113"/>
      <c r="BC79" s="113"/>
      <c r="BD79" s="113"/>
      <c r="BE79" s="113"/>
      <c r="BF79" s="113"/>
      <c r="BG79" s="113"/>
      <c r="BH79" s="113"/>
      <c r="BI79" s="113"/>
      <c r="BJ79" s="113"/>
      <c r="BK79" s="113"/>
      <c r="BL79" s="113"/>
      <c r="BM79" s="113"/>
      <c r="BN79" s="113"/>
      <c r="BO79" s="113"/>
      <c r="BP79" s="113"/>
      <c r="BQ79" s="113"/>
      <c r="BR79" s="113"/>
      <c r="BS79" s="113"/>
      <c r="BT79" s="113"/>
      <c r="BU79" s="113"/>
      <c r="BV79" s="113"/>
      <c r="BW79" s="113"/>
      <c r="BX79" s="113"/>
      <c r="BY79" s="113"/>
      <c r="BZ79" s="113"/>
      <c r="CA79" s="113"/>
      <c r="CB79" s="113"/>
      <c r="CC79" s="113"/>
      <c r="CD79" s="113"/>
      <c r="CE79" s="113"/>
      <c r="CF79" s="113"/>
      <c r="CG79" s="113"/>
      <c r="CH79" s="113"/>
      <c r="CI79" s="113"/>
      <c r="CJ79" s="113"/>
      <c r="CK79" s="113"/>
      <c r="CL79" s="113"/>
      <c r="CM79" s="113"/>
      <c r="CN79" s="113"/>
      <c r="CO79" s="113"/>
      <c r="CP79" s="113"/>
      <c r="CQ79" s="113"/>
      <c r="CR79" s="113"/>
      <c r="CS79" s="113"/>
      <c r="CT79" s="113"/>
      <c r="CU79" s="113"/>
      <c r="CV79" s="113"/>
      <c r="CW79" s="113"/>
      <c r="CX79" s="113"/>
      <c r="CY79" s="113"/>
      <c r="CZ79" s="113"/>
      <c r="DA79" s="113"/>
      <c r="DB79" s="113"/>
      <c r="DC79" s="113"/>
    </row>
    <row r="80" spans="1:107" s="134" customFormat="1" ht="15.75" customHeight="1" thickBot="1" x14ac:dyDescent="0.3">
      <c r="A80" s="318" t="s">
        <v>108</v>
      </c>
      <c r="B80" s="319"/>
      <c r="C80" s="319"/>
      <c r="D80" s="319"/>
      <c r="E80" s="128"/>
      <c r="F80" s="128"/>
      <c r="G80" s="128"/>
      <c r="H80" s="129"/>
      <c r="I80" s="129"/>
      <c r="J80" s="129"/>
      <c r="K80" s="130"/>
      <c r="L80" s="320" t="s">
        <v>13</v>
      </c>
      <c r="M80" s="320" t="s">
        <v>14</v>
      </c>
      <c r="N80" s="130"/>
      <c r="O80" s="344" t="s">
        <v>15</v>
      </c>
      <c r="P80" s="130"/>
      <c r="Q80" s="345" t="s">
        <v>45</v>
      </c>
      <c r="R80" s="131"/>
      <c r="S80" s="130"/>
      <c r="T80" s="132"/>
      <c r="U80" s="133"/>
      <c r="V80" s="133"/>
      <c r="W80" s="278"/>
      <c r="X80" s="278" t="s">
        <v>2</v>
      </c>
      <c r="Y80" s="278"/>
      <c r="Z80" s="278"/>
      <c r="AA80" s="278"/>
      <c r="AB80" s="133"/>
      <c r="AC80" s="133"/>
      <c r="AD80" s="133"/>
      <c r="AE80" s="133"/>
      <c r="AF80" s="133"/>
      <c r="AG80" s="133"/>
      <c r="AH80" s="133"/>
      <c r="AI80" s="133"/>
      <c r="AJ80" s="133"/>
      <c r="AK80" s="133"/>
      <c r="BC80" s="259"/>
      <c r="BD80" s="259"/>
      <c r="BE80" s="259"/>
      <c r="BF80" s="259"/>
      <c r="BG80" s="259"/>
      <c r="BH80" s="259"/>
      <c r="BI80" s="259"/>
      <c r="BJ80" s="259"/>
      <c r="BK80" s="259"/>
      <c r="BL80" s="259"/>
      <c r="BM80" s="259"/>
      <c r="BN80" s="259"/>
      <c r="BO80" s="259"/>
      <c r="BP80" s="259"/>
      <c r="BQ80" s="259"/>
      <c r="BR80" s="259"/>
      <c r="BS80" s="259"/>
      <c r="BT80" s="259"/>
      <c r="BU80" s="266"/>
      <c r="BV80" s="266"/>
      <c r="BW80" s="266"/>
      <c r="BX80" s="266"/>
      <c r="BY80" s="266"/>
      <c r="BZ80" s="266"/>
      <c r="CA80" s="266"/>
      <c r="CB80" s="266"/>
      <c r="CC80" s="266"/>
      <c r="CD80" s="266"/>
      <c r="CE80" s="266"/>
      <c r="CF80" s="266"/>
      <c r="CG80" s="266"/>
      <c r="CH80" s="266"/>
      <c r="CI80" s="266"/>
      <c r="CJ80" s="266"/>
      <c r="CK80" s="266"/>
      <c r="CL80" s="266"/>
      <c r="CM80" s="266"/>
      <c r="CN80" s="266"/>
      <c r="CO80" s="266"/>
      <c r="CP80" s="266"/>
      <c r="CQ80" s="266"/>
      <c r="CR80" s="266"/>
      <c r="CS80" s="266"/>
      <c r="CT80" s="266"/>
      <c r="CU80" s="266"/>
      <c r="CV80" s="266"/>
      <c r="CW80" s="266"/>
      <c r="CX80" s="266"/>
      <c r="CY80" s="266"/>
      <c r="CZ80" s="266"/>
      <c r="DA80" s="266"/>
      <c r="DB80" s="266"/>
      <c r="DC80" s="259"/>
    </row>
    <row r="81" spans="1:107" s="134" customFormat="1" ht="23.25" thickBot="1" x14ac:dyDescent="0.3">
      <c r="A81" s="322" t="s">
        <v>109</v>
      </c>
      <c r="B81" s="323"/>
      <c r="C81" s="323"/>
      <c r="D81" s="323"/>
      <c r="E81" s="135"/>
      <c r="F81" s="135"/>
      <c r="G81" s="135"/>
      <c r="H81" s="136"/>
      <c r="I81" s="136"/>
      <c r="J81" s="136"/>
      <c r="K81" s="137"/>
      <c r="L81" s="320"/>
      <c r="M81" s="320"/>
      <c r="N81" s="137"/>
      <c r="O81" s="344"/>
      <c r="P81" s="137"/>
      <c r="Q81" s="346"/>
      <c r="R81" s="138"/>
      <c r="S81" s="137"/>
      <c r="T81" s="139"/>
      <c r="U81" s="133"/>
      <c r="V81" s="133"/>
      <c r="W81" s="281"/>
      <c r="X81" s="117" t="s">
        <v>18</v>
      </c>
      <c r="Y81" s="117" t="s">
        <v>19</v>
      </c>
      <c r="Z81" s="117" t="s">
        <v>20</v>
      </c>
      <c r="AA81" s="117" t="s">
        <v>21</v>
      </c>
      <c r="AB81" s="133"/>
      <c r="AC81" s="133"/>
      <c r="AD81" s="133"/>
      <c r="AE81" s="133"/>
      <c r="AF81" s="133"/>
      <c r="AG81" s="133"/>
      <c r="AH81" s="133"/>
      <c r="AI81" s="133"/>
      <c r="AJ81" s="133"/>
      <c r="AK81" s="133"/>
      <c r="BC81" s="259"/>
      <c r="BD81" s="259"/>
      <c r="BE81" s="259"/>
      <c r="BF81" s="259"/>
      <c r="BG81" s="259"/>
      <c r="BH81" s="259"/>
      <c r="BI81" s="259"/>
      <c r="BJ81" s="259"/>
      <c r="BK81" s="259"/>
      <c r="BL81" s="259"/>
      <c r="BM81" s="259"/>
      <c r="BN81" s="259"/>
      <c r="BO81" s="259"/>
      <c r="BP81" s="259"/>
      <c r="BQ81" s="259"/>
      <c r="BR81" s="259"/>
      <c r="BS81" s="259"/>
      <c r="BT81" s="259"/>
      <c r="BU81" s="266"/>
      <c r="BV81" s="266"/>
      <c r="BW81" s="266"/>
      <c r="BX81" s="266"/>
      <c r="BY81" s="266"/>
      <c r="BZ81" s="266"/>
      <c r="CA81" s="266"/>
      <c r="CB81" s="266"/>
      <c r="CC81" s="266"/>
      <c r="CD81" s="266"/>
      <c r="CE81" s="266"/>
      <c r="CF81" s="266"/>
      <c r="CG81" s="266"/>
      <c r="CH81" s="266"/>
      <c r="CI81" s="266"/>
      <c r="CJ81" s="266"/>
      <c r="CK81" s="266"/>
      <c r="CL81" s="266"/>
      <c r="CM81" s="266"/>
      <c r="CN81" s="266"/>
      <c r="CO81" s="266"/>
      <c r="CP81" s="266"/>
      <c r="CQ81" s="266"/>
      <c r="CR81" s="266"/>
      <c r="CS81" s="266"/>
      <c r="CT81" s="266"/>
      <c r="CU81" s="266"/>
      <c r="CV81" s="266"/>
      <c r="CW81" s="266"/>
      <c r="CX81" s="266"/>
      <c r="CY81" s="266"/>
      <c r="CZ81" s="266"/>
      <c r="DA81" s="266"/>
      <c r="DB81" s="266"/>
      <c r="DC81" s="259"/>
    </row>
    <row r="82" spans="1:107" ht="36" customHeight="1" thickBot="1" x14ac:dyDescent="0.3">
      <c r="A82" s="22" t="s">
        <v>48</v>
      </c>
      <c r="B82" s="23" t="s">
        <v>4</v>
      </c>
      <c r="C82" s="23" t="s">
        <v>101</v>
      </c>
      <c r="D82" s="23" t="s">
        <v>50</v>
      </c>
      <c r="E82" s="83" t="s">
        <v>102</v>
      </c>
      <c r="F82" s="83" t="s">
        <v>52</v>
      </c>
      <c r="G82" s="83" t="s">
        <v>9</v>
      </c>
      <c r="H82" s="83" t="s">
        <v>78</v>
      </c>
      <c r="I82" s="83" t="s">
        <v>11</v>
      </c>
      <c r="J82" s="83" t="s">
        <v>12</v>
      </c>
      <c r="K82" s="38"/>
      <c r="L82" s="320"/>
      <c r="M82" s="320"/>
      <c r="N82" s="38"/>
      <c r="P82" s="38"/>
      <c r="Q82" s="53" t="s">
        <v>16</v>
      </c>
      <c r="R82" s="84"/>
      <c r="S82" s="38"/>
      <c r="T82" s="54" t="s">
        <v>17</v>
      </c>
      <c r="W82" s="280"/>
      <c r="X82" s="280"/>
      <c r="Y82" s="280"/>
      <c r="Z82" s="280"/>
      <c r="AA82" s="280"/>
    </row>
    <row r="83" spans="1:107" ht="23.25" customHeight="1" thickBot="1" x14ac:dyDescent="0.3">
      <c r="A83" s="28">
        <v>34</v>
      </c>
      <c r="B83" s="29">
        <v>42271600</v>
      </c>
      <c r="C83" s="29">
        <v>1196490737</v>
      </c>
      <c r="D83" s="29" t="s">
        <v>110</v>
      </c>
      <c r="E83" s="29" t="s">
        <v>110</v>
      </c>
      <c r="F83" s="29" t="s">
        <v>24</v>
      </c>
      <c r="G83" s="29"/>
      <c r="H83" s="32">
        <v>371316</v>
      </c>
      <c r="I83" s="140">
        <f>H83*6.77/100</f>
        <v>25138.093199999999</v>
      </c>
      <c r="J83" s="141">
        <f>H83+I83</f>
        <v>396454.0932</v>
      </c>
      <c r="L83" s="32">
        <f>H83*39.5/100</f>
        <v>146669.82</v>
      </c>
      <c r="M83" s="32">
        <f>H83+L83</f>
        <v>517985.82</v>
      </c>
      <c r="O83" s="57"/>
      <c r="Q83" s="58">
        <v>650000</v>
      </c>
      <c r="R83" s="59"/>
      <c r="T83" s="32">
        <v>715000</v>
      </c>
      <c r="W83" s="279"/>
      <c r="X83" s="109">
        <v>715000</v>
      </c>
      <c r="Y83" s="279">
        <v>0</v>
      </c>
      <c r="Z83" s="109">
        <f>X83+Y83</f>
        <v>715000</v>
      </c>
      <c r="AA83" s="279"/>
    </row>
    <row r="84" spans="1:107" ht="23.25" customHeight="1" thickBot="1" x14ac:dyDescent="0.3">
      <c r="A84" s="30">
        <v>35</v>
      </c>
      <c r="B84" s="111">
        <v>42271600</v>
      </c>
      <c r="C84" s="111">
        <v>1196490738</v>
      </c>
      <c r="D84" s="111" t="s">
        <v>111</v>
      </c>
      <c r="E84" s="111" t="s">
        <v>111</v>
      </c>
      <c r="F84" s="111" t="s">
        <v>24</v>
      </c>
      <c r="G84" s="111"/>
      <c r="H84" s="33">
        <v>531689</v>
      </c>
      <c r="I84" s="142">
        <f>H84*6.77/100</f>
        <v>35995.345300000001</v>
      </c>
      <c r="J84" s="143">
        <f>H84+I84</f>
        <v>567684.34530000004</v>
      </c>
      <c r="L84" s="33">
        <f>H84*39.5/100</f>
        <v>210017.155</v>
      </c>
      <c r="M84" s="33">
        <f>H84+L84</f>
        <v>741706.15500000003</v>
      </c>
      <c r="N84" s="38"/>
      <c r="P84" s="38"/>
      <c r="Q84" s="56">
        <v>650000</v>
      </c>
      <c r="R84" s="60"/>
      <c r="S84" s="38"/>
      <c r="T84" s="33">
        <v>715000</v>
      </c>
      <c r="W84" s="279" t="s">
        <v>481</v>
      </c>
      <c r="X84" s="109">
        <v>715000</v>
      </c>
      <c r="Y84" s="279">
        <v>0</v>
      </c>
      <c r="Z84" s="109">
        <f>X84+Y84</f>
        <v>715000</v>
      </c>
      <c r="AA84" s="279"/>
    </row>
    <row r="85" spans="1:107" s="114" customFormat="1" ht="15" x14ac:dyDescent="0.25">
      <c r="A85" s="42"/>
      <c r="B85" s="42"/>
      <c r="C85" s="42"/>
      <c r="D85" s="42"/>
      <c r="E85" s="42"/>
      <c r="F85" s="42"/>
      <c r="G85" s="42"/>
      <c r="H85" s="5"/>
      <c r="I85" s="5"/>
      <c r="J85" s="5"/>
      <c r="K85" s="4"/>
      <c r="L85" s="4"/>
      <c r="M85" s="4"/>
      <c r="N85" s="4"/>
      <c r="O85" s="4"/>
      <c r="P85" s="4"/>
      <c r="Q85" s="4"/>
      <c r="R85" s="4"/>
      <c r="S85" s="4"/>
      <c r="T85" s="5"/>
      <c r="U85" s="112"/>
      <c r="V85" s="5"/>
      <c r="W85" s="5"/>
      <c r="X85" s="5"/>
      <c r="Y85" s="5"/>
      <c r="Z85" s="5"/>
      <c r="AA85" s="5"/>
      <c r="AB85" s="5"/>
      <c r="AC85" s="5"/>
      <c r="AD85" s="5"/>
      <c r="AE85" s="5"/>
      <c r="AF85" s="5"/>
      <c r="AG85" s="5"/>
      <c r="AH85" s="5"/>
      <c r="AI85" s="5"/>
      <c r="AJ85" s="5"/>
      <c r="AK85" s="5"/>
      <c r="AL85" s="113"/>
      <c r="AM85" s="113"/>
      <c r="AN85" s="113"/>
      <c r="AO85" s="113"/>
      <c r="AP85" s="113"/>
      <c r="AQ85" s="113"/>
      <c r="AR85" s="113"/>
      <c r="AS85" s="113"/>
      <c r="BC85" s="113"/>
      <c r="BD85" s="113"/>
      <c r="BE85" s="113"/>
      <c r="BF85" s="113"/>
      <c r="BG85" s="113"/>
      <c r="BH85" s="113"/>
      <c r="BI85" s="113"/>
      <c r="BJ85" s="113"/>
      <c r="BK85" s="113"/>
      <c r="BL85" s="113"/>
      <c r="BM85" s="113"/>
      <c r="BN85" s="113"/>
      <c r="BO85" s="113"/>
      <c r="BP85" s="113"/>
      <c r="BQ85" s="113"/>
      <c r="BR85" s="113"/>
      <c r="BS85" s="113"/>
      <c r="BT85" s="113"/>
      <c r="BU85" s="113"/>
      <c r="BV85" s="113"/>
      <c r="BW85" s="113"/>
      <c r="BX85" s="113"/>
      <c r="BY85" s="113"/>
      <c r="BZ85" s="113"/>
      <c r="CA85" s="113"/>
      <c r="CB85" s="113"/>
      <c r="CC85" s="113"/>
      <c r="CD85" s="113"/>
      <c r="CE85" s="113"/>
      <c r="CF85" s="113"/>
      <c r="CG85" s="113"/>
      <c r="CH85" s="113"/>
      <c r="CI85" s="113"/>
      <c r="CJ85" s="113"/>
      <c r="CK85" s="113"/>
      <c r="CL85" s="113"/>
      <c r="CM85" s="113"/>
      <c r="CN85" s="113"/>
      <c r="CO85" s="113"/>
      <c r="CP85" s="113"/>
      <c r="CQ85" s="113"/>
      <c r="CR85" s="113"/>
      <c r="CS85" s="113"/>
      <c r="CT85" s="113"/>
      <c r="CU85" s="113"/>
      <c r="CV85" s="113"/>
      <c r="CW85" s="113"/>
      <c r="CX85" s="113"/>
      <c r="CY85" s="113"/>
      <c r="CZ85" s="113"/>
      <c r="DA85" s="113"/>
      <c r="DB85" s="113"/>
      <c r="DC85" s="113"/>
    </row>
    <row r="86" spans="1:107" s="114" customFormat="1" thickBot="1" x14ac:dyDescent="0.3">
      <c r="A86" s="42"/>
      <c r="B86" s="42"/>
      <c r="C86" s="42"/>
      <c r="D86" s="42"/>
      <c r="E86" s="42"/>
      <c r="F86" s="42"/>
      <c r="G86" s="42"/>
      <c r="H86" s="5"/>
      <c r="I86" s="5"/>
      <c r="J86" s="5"/>
      <c r="K86" s="4"/>
      <c r="L86" s="4"/>
      <c r="M86" s="4"/>
      <c r="N86" s="4"/>
      <c r="O86" s="4"/>
      <c r="P86" s="4"/>
      <c r="Q86" s="4"/>
      <c r="R86" s="4"/>
      <c r="S86" s="4"/>
      <c r="T86" s="5"/>
      <c r="U86" s="112"/>
      <c r="V86" s="5"/>
      <c r="W86" s="5"/>
      <c r="X86" s="5"/>
      <c r="Y86" s="5"/>
      <c r="Z86" s="5"/>
      <c r="AA86" s="5"/>
      <c r="AB86" s="5"/>
      <c r="AC86" s="5"/>
      <c r="AD86" s="5"/>
      <c r="AE86" s="5"/>
      <c r="AF86" s="5"/>
      <c r="AG86" s="5"/>
      <c r="AH86" s="5"/>
      <c r="AI86" s="5"/>
      <c r="AJ86" s="5"/>
      <c r="AK86" s="5"/>
      <c r="AL86" s="113"/>
      <c r="AM86" s="113"/>
      <c r="AN86" s="113"/>
      <c r="AO86" s="113"/>
      <c r="AP86" s="113"/>
      <c r="AQ86" s="113"/>
      <c r="AR86" s="113"/>
      <c r="AS86" s="113"/>
      <c r="BC86" s="113"/>
      <c r="BD86" s="113"/>
      <c r="BE86" s="113"/>
      <c r="BF86" s="113"/>
      <c r="BG86" s="113"/>
      <c r="BH86" s="113"/>
      <c r="BI86" s="113"/>
      <c r="BJ86" s="113"/>
      <c r="BK86" s="113"/>
      <c r="BL86" s="113"/>
      <c r="BM86" s="113"/>
      <c r="BN86" s="113"/>
      <c r="BO86" s="113"/>
      <c r="BP86" s="113"/>
      <c r="BQ86" s="113"/>
      <c r="BR86" s="113"/>
      <c r="BS86" s="113"/>
      <c r="BT86" s="113"/>
      <c r="BU86" s="113"/>
      <c r="BV86" s="113"/>
      <c r="BW86" s="113"/>
      <c r="BX86" s="113"/>
      <c r="BY86" s="113"/>
      <c r="BZ86" s="113"/>
      <c r="CA86" s="113"/>
      <c r="CB86" s="113"/>
      <c r="CC86" s="113"/>
      <c r="CD86" s="113"/>
      <c r="CE86" s="113"/>
      <c r="CF86" s="113"/>
      <c r="CG86" s="113"/>
      <c r="CH86" s="113"/>
      <c r="CI86" s="113"/>
      <c r="CJ86" s="113"/>
      <c r="CK86" s="113"/>
      <c r="CL86" s="113"/>
      <c r="CM86" s="113"/>
      <c r="CN86" s="113"/>
      <c r="CO86" s="113"/>
      <c r="CP86" s="113"/>
      <c r="CQ86" s="113"/>
      <c r="CR86" s="113"/>
      <c r="CS86" s="113"/>
      <c r="CT86" s="113"/>
      <c r="CU86" s="113"/>
      <c r="CV86" s="113"/>
      <c r="CW86" s="113"/>
      <c r="CX86" s="113"/>
      <c r="CY86" s="113"/>
      <c r="CZ86" s="113"/>
      <c r="DA86" s="113"/>
      <c r="DB86" s="113"/>
      <c r="DC86" s="113"/>
    </row>
    <row r="87" spans="1:107" s="145" customFormat="1" ht="24" customHeight="1" thickBot="1" x14ac:dyDescent="0.3">
      <c r="A87" s="318" t="s">
        <v>112</v>
      </c>
      <c r="B87" s="319"/>
      <c r="C87" s="319"/>
      <c r="D87" s="319"/>
      <c r="E87" s="90"/>
      <c r="F87" s="90"/>
      <c r="G87" s="90"/>
      <c r="H87" s="91"/>
      <c r="I87" s="91"/>
      <c r="J87" s="91"/>
      <c r="K87" s="92"/>
      <c r="L87" s="320" t="s">
        <v>13</v>
      </c>
      <c r="M87" s="320" t="s">
        <v>14</v>
      </c>
      <c r="N87" s="92"/>
      <c r="O87" s="350" t="s">
        <v>15</v>
      </c>
      <c r="P87" s="92"/>
      <c r="Q87" s="352" t="s">
        <v>45</v>
      </c>
      <c r="R87" s="92"/>
      <c r="S87" s="92"/>
      <c r="T87" s="49"/>
      <c r="U87" s="91"/>
      <c r="V87" s="91"/>
      <c r="W87" s="62"/>
      <c r="X87" s="347" t="s">
        <v>2</v>
      </c>
      <c r="Y87" s="347"/>
      <c r="Z87" s="347"/>
      <c r="AA87" s="347"/>
      <c r="AB87" s="91"/>
      <c r="AC87" s="347" t="s">
        <v>113</v>
      </c>
      <c r="AD87" s="347"/>
      <c r="AE87" s="347"/>
      <c r="AF87" s="347"/>
      <c r="AG87" s="91"/>
      <c r="AH87" s="91"/>
      <c r="AI87" s="91"/>
      <c r="AJ87" s="91"/>
      <c r="AK87" s="91"/>
      <c r="BC87" s="260"/>
      <c r="BD87" s="260"/>
      <c r="BE87" s="260"/>
      <c r="BF87" s="260"/>
      <c r="BG87" s="260"/>
      <c r="BH87" s="260"/>
      <c r="BI87" s="260"/>
      <c r="BJ87" s="260"/>
      <c r="BK87" s="260"/>
      <c r="BL87" s="260"/>
      <c r="BM87" s="260"/>
      <c r="BN87" s="260"/>
      <c r="BO87" s="260"/>
      <c r="BP87" s="260"/>
      <c r="BQ87" s="260"/>
      <c r="BR87" s="260"/>
      <c r="BS87" s="260"/>
      <c r="BT87" s="260"/>
      <c r="BU87" s="113"/>
      <c r="BV87" s="113"/>
      <c r="BW87" s="113"/>
      <c r="BX87" s="113"/>
      <c r="BY87" s="113"/>
      <c r="BZ87" s="113"/>
      <c r="CA87" s="113"/>
      <c r="CB87" s="113"/>
      <c r="CC87" s="113"/>
      <c r="CD87" s="113"/>
      <c r="CE87" s="113"/>
      <c r="CF87" s="113"/>
      <c r="CG87" s="113"/>
      <c r="CH87" s="113"/>
      <c r="CI87" s="113"/>
      <c r="CJ87" s="113"/>
      <c r="CK87" s="113"/>
      <c r="CL87" s="113"/>
      <c r="CM87" s="113"/>
      <c r="CN87" s="113"/>
      <c r="CO87" s="113"/>
      <c r="CP87" s="113"/>
      <c r="CQ87" s="113"/>
      <c r="CR87" s="113"/>
      <c r="CS87" s="113"/>
      <c r="CT87" s="113"/>
      <c r="CU87" s="113"/>
      <c r="CV87" s="113"/>
      <c r="CW87" s="113"/>
      <c r="CX87" s="113"/>
      <c r="CY87" s="113"/>
      <c r="CZ87" s="113"/>
      <c r="DA87" s="113"/>
      <c r="DB87" s="113"/>
      <c r="DC87" s="260"/>
    </row>
    <row r="88" spans="1:107" s="151" customFormat="1" ht="23.25" thickBot="1" x14ac:dyDescent="0.3">
      <c r="A88" s="322" t="s">
        <v>114</v>
      </c>
      <c r="B88" s="323"/>
      <c r="C88" s="323"/>
      <c r="D88" s="323"/>
      <c r="E88" s="146"/>
      <c r="F88" s="146"/>
      <c r="G88" s="146"/>
      <c r="H88" s="147"/>
      <c r="I88" s="147"/>
      <c r="J88" s="147"/>
      <c r="K88" s="148"/>
      <c r="L88" s="320"/>
      <c r="M88" s="320"/>
      <c r="N88" s="148"/>
      <c r="O88" s="351"/>
      <c r="P88" s="148"/>
      <c r="Q88" s="353"/>
      <c r="R88" s="148"/>
      <c r="S88" s="148"/>
      <c r="T88" s="149"/>
      <c r="U88" s="147"/>
      <c r="V88" s="147"/>
      <c r="W88" s="16"/>
      <c r="X88" s="150" t="s">
        <v>18</v>
      </c>
      <c r="Y88" s="150" t="s">
        <v>19</v>
      </c>
      <c r="Z88" s="150" t="s">
        <v>20</v>
      </c>
      <c r="AA88" s="150" t="s">
        <v>21</v>
      </c>
      <c r="AB88" s="147"/>
      <c r="AC88" s="150" t="s">
        <v>18</v>
      </c>
      <c r="AD88" s="150" t="s">
        <v>19</v>
      </c>
      <c r="AE88" s="150" t="s">
        <v>20</v>
      </c>
      <c r="AF88" s="150" t="s">
        <v>21</v>
      </c>
      <c r="AG88" s="147"/>
      <c r="AH88" s="147"/>
      <c r="AI88" s="147"/>
      <c r="AJ88" s="147"/>
      <c r="AK88" s="147"/>
      <c r="BC88" s="261"/>
      <c r="BD88" s="261"/>
      <c r="BE88" s="261"/>
      <c r="BF88" s="261"/>
      <c r="BG88" s="261"/>
      <c r="BH88" s="261"/>
      <c r="BI88" s="261"/>
      <c r="BJ88" s="261"/>
      <c r="BK88" s="261"/>
      <c r="BL88" s="261"/>
      <c r="BM88" s="261"/>
      <c r="BN88" s="261"/>
      <c r="BO88" s="261"/>
      <c r="BP88" s="261"/>
      <c r="BQ88" s="261"/>
      <c r="BR88" s="261"/>
      <c r="BS88" s="261"/>
      <c r="BT88" s="261"/>
      <c r="BU88" s="113"/>
      <c r="BV88" s="113"/>
      <c r="BW88" s="113"/>
      <c r="BX88" s="113"/>
      <c r="BY88" s="113"/>
      <c r="BZ88" s="113"/>
      <c r="CA88" s="113"/>
      <c r="CB88" s="113"/>
      <c r="CC88" s="113"/>
      <c r="CD88" s="113"/>
      <c r="CE88" s="113"/>
      <c r="CF88" s="113"/>
      <c r="CG88" s="113"/>
      <c r="CH88" s="113"/>
      <c r="CI88" s="113"/>
      <c r="CJ88" s="113"/>
      <c r="CK88" s="113"/>
      <c r="CL88" s="113"/>
      <c r="CM88" s="113"/>
      <c r="CN88" s="113"/>
      <c r="CO88" s="113"/>
      <c r="CP88" s="113"/>
      <c r="CQ88" s="113"/>
      <c r="CR88" s="113"/>
      <c r="CS88" s="113"/>
      <c r="CT88" s="113"/>
      <c r="CU88" s="113"/>
      <c r="CV88" s="113"/>
      <c r="CW88" s="113"/>
      <c r="CX88" s="113"/>
      <c r="CY88" s="113"/>
      <c r="CZ88" s="113"/>
      <c r="DA88" s="113"/>
      <c r="DB88" s="113"/>
      <c r="DC88" s="261"/>
    </row>
    <row r="89" spans="1:107" s="7" customFormat="1" ht="33.75" customHeight="1" thickBot="1" x14ac:dyDescent="0.3">
      <c r="A89" s="22" t="s">
        <v>48</v>
      </c>
      <c r="B89" s="23" t="s">
        <v>4</v>
      </c>
      <c r="C89" s="23" t="s">
        <v>5</v>
      </c>
      <c r="D89" s="23" t="s">
        <v>50</v>
      </c>
      <c r="E89" s="23" t="s">
        <v>7</v>
      </c>
      <c r="F89" s="23" t="s">
        <v>52</v>
      </c>
      <c r="G89" s="23" t="s">
        <v>9</v>
      </c>
      <c r="H89" s="23" t="s">
        <v>78</v>
      </c>
      <c r="I89" s="23" t="s">
        <v>11</v>
      </c>
      <c r="J89" s="23" t="s">
        <v>12</v>
      </c>
      <c r="K89" s="2"/>
      <c r="L89" s="320"/>
      <c r="M89" s="320"/>
      <c r="N89" s="2"/>
      <c r="O89" s="57"/>
      <c r="P89" s="2"/>
      <c r="Q89" s="25" t="s">
        <v>16</v>
      </c>
      <c r="R89" s="4"/>
      <c r="S89" s="2"/>
      <c r="T89" s="26" t="s">
        <v>17</v>
      </c>
      <c r="U89" s="6"/>
      <c r="V89" s="3"/>
      <c r="W89" s="119"/>
      <c r="X89" s="119"/>
      <c r="Y89" s="119"/>
      <c r="Z89" s="119"/>
      <c r="AA89" s="119"/>
      <c r="AB89" s="119"/>
      <c r="AC89" s="119"/>
      <c r="AD89" s="119"/>
      <c r="AE89" s="119"/>
      <c r="AF89" s="119"/>
      <c r="AG89" s="3"/>
      <c r="AH89" s="3"/>
      <c r="AI89" s="3"/>
      <c r="AJ89" s="3"/>
      <c r="AK89" s="3"/>
      <c r="AT89"/>
      <c r="AU89"/>
      <c r="AV89"/>
      <c r="AW89"/>
      <c r="AX89"/>
      <c r="AY89"/>
      <c r="AZ89"/>
      <c r="BA89"/>
      <c r="BB89"/>
      <c r="BU89" s="113"/>
      <c r="BV89" s="113"/>
      <c r="BW89" s="113"/>
      <c r="BX89" s="113"/>
      <c r="BY89" s="113"/>
      <c r="BZ89" s="113"/>
      <c r="CA89" s="113"/>
      <c r="CB89" s="113"/>
      <c r="CC89" s="113"/>
      <c r="CD89" s="113"/>
      <c r="CE89" s="113"/>
      <c r="CF89" s="113"/>
      <c r="CG89" s="113"/>
      <c r="CH89" s="113"/>
      <c r="CI89" s="113"/>
      <c r="CJ89" s="113"/>
      <c r="CK89" s="113"/>
      <c r="CL89" s="113"/>
      <c r="CM89" s="113"/>
      <c r="CN89" s="113"/>
      <c r="CO89" s="113"/>
      <c r="CP89" s="113"/>
      <c r="CQ89" s="113"/>
      <c r="CR89" s="113"/>
      <c r="CS89" s="113"/>
      <c r="CT89" s="113"/>
      <c r="CU89" s="113"/>
      <c r="CV89" s="113"/>
      <c r="CW89" s="113"/>
      <c r="CX89" s="113"/>
      <c r="CY89" s="113"/>
      <c r="CZ89" s="113"/>
      <c r="DA89" s="113"/>
      <c r="DB89" s="113"/>
    </row>
    <row r="90" spans="1:107" s="7" customFormat="1" ht="57" customHeight="1" thickBot="1" x14ac:dyDescent="0.3">
      <c r="A90" s="28">
        <v>36</v>
      </c>
      <c r="B90" s="29">
        <v>42322106</v>
      </c>
      <c r="C90" s="29" t="s">
        <v>115</v>
      </c>
      <c r="D90" s="29" t="s">
        <v>116</v>
      </c>
      <c r="E90" s="29" t="s">
        <v>116</v>
      </c>
      <c r="F90" s="29" t="s">
        <v>24</v>
      </c>
      <c r="G90" s="29"/>
      <c r="H90" s="33">
        <v>1</v>
      </c>
      <c r="I90" s="33">
        <f>H90*6.77/100</f>
        <v>6.7699999999999996E-2</v>
      </c>
      <c r="J90" s="33">
        <f>H90+I90</f>
        <v>1.0677000000000001</v>
      </c>
      <c r="K90" s="2"/>
      <c r="L90" s="33">
        <f>H90*39.5/100</f>
        <v>0.39500000000000002</v>
      </c>
      <c r="M90" s="33">
        <f>H90+L90</f>
        <v>1.395</v>
      </c>
      <c r="N90" s="2"/>
      <c r="O90" s="152">
        <f>AVERAGE(Z90,AC90)</f>
        <v>1247615</v>
      </c>
      <c r="P90" s="2"/>
      <c r="Q90" s="153">
        <v>1827711.3599999999</v>
      </c>
      <c r="R90" s="4"/>
      <c r="S90" s="2"/>
      <c r="T90" s="152">
        <f>AE90</f>
        <v>1247615</v>
      </c>
      <c r="U90" s="6"/>
      <c r="V90" s="3"/>
      <c r="W90" s="72"/>
      <c r="X90" s="154"/>
      <c r="Y90" s="154"/>
      <c r="Z90" s="154"/>
      <c r="AA90" s="72"/>
      <c r="AB90" s="72"/>
      <c r="AC90" s="155">
        <v>1247615</v>
      </c>
      <c r="AD90" s="154"/>
      <c r="AE90" s="156">
        <f>AC90</f>
        <v>1247615</v>
      </c>
      <c r="AF90" s="72"/>
      <c r="AG90" s="3"/>
      <c r="AH90" s="3"/>
      <c r="AI90" s="3"/>
      <c r="AJ90" s="3"/>
      <c r="AK90" s="3"/>
      <c r="AT90"/>
      <c r="AU90"/>
      <c r="AV90"/>
      <c r="AW90"/>
      <c r="AX90"/>
      <c r="AY90"/>
      <c r="AZ90"/>
      <c r="BA90"/>
      <c r="BB90"/>
      <c r="BU90" s="113"/>
      <c r="BV90" s="113"/>
      <c r="BW90" s="113"/>
      <c r="BX90" s="113"/>
      <c r="BY90" s="113"/>
      <c r="BZ90" s="113"/>
      <c r="CA90" s="113"/>
      <c r="CB90" s="113"/>
      <c r="CC90" s="113"/>
      <c r="CD90" s="113"/>
      <c r="CE90" s="113"/>
      <c r="CF90" s="113"/>
      <c r="CG90" s="113"/>
      <c r="CH90" s="113"/>
      <c r="CI90" s="113"/>
      <c r="CJ90" s="113"/>
      <c r="CK90" s="113"/>
      <c r="CL90" s="113"/>
      <c r="CM90" s="113"/>
      <c r="CN90" s="113"/>
      <c r="CO90" s="113"/>
      <c r="CP90" s="113"/>
      <c r="CQ90" s="113"/>
      <c r="CR90" s="113"/>
      <c r="CS90" s="113"/>
      <c r="CT90" s="113"/>
      <c r="CU90" s="113"/>
      <c r="CV90" s="113"/>
      <c r="CW90" s="113"/>
      <c r="CX90" s="113"/>
      <c r="CY90" s="113"/>
      <c r="CZ90" s="113"/>
      <c r="DA90" s="113"/>
      <c r="DB90" s="113"/>
    </row>
    <row r="91" spans="1:107" s="7" customFormat="1" ht="57" customHeight="1" thickBot="1" x14ac:dyDescent="0.3">
      <c r="A91" s="28">
        <v>37</v>
      </c>
      <c r="B91" s="29">
        <v>42322106</v>
      </c>
      <c r="C91" s="29">
        <v>1196491244</v>
      </c>
      <c r="D91" s="29" t="s">
        <v>117</v>
      </c>
      <c r="E91" s="29" t="s">
        <v>117</v>
      </c>
      <c r="F91" s="29" t="s">
        <v>24</v>
      </c>
      <c r="G91" s="29"/>
      <c r="H91" s="120">
        <v>11</v>
      </c>
      <c r="I91" s="33">
        <f t="shared" ref="I91:I115" si="21">H91*6.77/100</f>
        <v>0.74470000000000003</v>
      </c>
      <c r="J91" s="33">
        <f t="shared" ref="J91:J115" si="22">H91+I91</f>
        <v>11.7447</v>
      </c>
      <c r="K91" s="2"/>
      <c r="L91" s="33">
        <f t="shared" ref="L91:L115" si="23">H91*39.5/100</f>
        <v>4.3449999999999998</v>
      </c>
      <c r="M91" s="33">
        <f t="shared" ref="M91:M115" si="24">H91+L91</f>
        <v>15.344999999999999</v>
      </c>
      <c r="N91" s="2"/>
      <c r="O91" s="152">
        <f>AVERAGE(Z91,AC91)</f>
        <v>1969700</v>
      </c>
      <c r="P91" s="2"/>
      <c r="Q91" s="153">
        <v>2158778.88</v>
      </c>
      <c r="R91" s="4"/>
      <c r="S91" s="2"/>
      <c r="T91" s="152">
        <f t="shared" ref="T91:T115" si="25">AE91</f>
        <v>1969700</v>
      </c>
      <c r="U91" s="6"/>
      <c r="V91" s="3"/>
      <c r="W91" s="72"/>
      <c r="X91" s="154"/>
      <c r="Y91" s="154"/>
      <c r="Z91" s="154"/>
      <c r="AA91" s="72"/>
      <c r="AB91" s="72"/>
      <c r="AC91" s="155">
        <v>1969700</v>
      </c>
      <c r="AD91" s="154"/>
      <c r="AE91" s="156">
        <f t="shared" ref="AE91:AE115" si="26">AC91</f>
        <v>1969700</v>
      </c>
      <c r="AF91" s="72"/>
      <c r="AG91" s="3"/>
      <c r="AH91" s="3"/>
      <c r="AI91" s="3"/>
      <c r="AJ91" s="3"/>
      <c r="AK91" s="3"/>
      <c r="AT91"/>
      <c r="AU91"/>
      <c r="AV91"/>
      <c r="AW91"/>
      <c r="AX91"/>
      <c r="AY91"/>
      <c r="AZ91"/>
      <c r="BA91"/>
      <c r="BB91"/>
      <c r="BU91" s="113"/>
      <c r="BV91" s="113"/>
      <c r="BW91" s="113"/>
      <c r="BX91" s="113"/>
      <c r="BY91" s="113"/>
      <c r="BZ91" s="113"/>
      <c r="CA91" s="113"/>
      <c r="CB91" s="113"/>
      <c r="CC91" s="113"/>
      <c r="CD91" s="113"/>
      <c r="CE91" s="113"/>
      <c r="CF91" s="113"/>
      <c r="CG91" s="113"/>
      <c r="CH91" s="113"/>
      <c r="CI91" s="113"/>
      <c r="CJ91" s="113"/>
      <c r="CK91" s="113"/>
      <c r="CL91" s="113"/>
      <c r="CM91" s="113"/>
      <c r="CN91" s="113"/>
      <c r="CO91" s="113"/>
      <c r="CP91" s="113"/>
      <c r="CQ91" s="113"/>
      <c r="CR91" s="113"/>
      <c r="CS91" s="113"/>
      <c r="CT91" s="113"/>
      <c r="CU91" s="113"/>
      <c r="CV91" s="113"/>
      <c r="CW91" s="113"/>
      <c r="CX91" s="113"/>
      <c r="CY91" s="113"/>
      <c r="CZ91" s="113"/>
      <c r="DA91" s="113"/>
      <c r="DB91" s="113"/>
    </row>
    <row r="92" spans="1:107" s="7" customFormat="1" ht="57" customHeight="1" thickBot="1" x14ac:dyDescent="0.3">
      <c r="A92" s="28">
        <v>38</v>
      </c>
      <c r="B92" s="29">
        <v>42322106</v>
      </c>
      <c r="C92" s="29">
        <v>1196491245</v>
      </c>
      <c r="D92" s="29" t="s">
        <v>118</v>
      </c>
      <c r="E92" s="29" t="s">
        <v>118</v>
      </c>
      <c r="F92" s="29" t="s">
        <v>24</v>
      </c>
      <c r="G92" s="29"/>
      <c r="H92" s="120">
        <v>1</v>
      </c>
      <c r="I92" s="33">
        <f t="shared" si="21"/>
        <v>6.7699999999999996E-2</v>
      </c>
      <c r="J92" s="33">
        <f t="shared" si="22"/>
        <v>1.0677000000000001</v>
      </c>
      <c r="K92" s="2"/>
      <c r="L92" s="33">
        <f t="shared" si="23"/>
        <v>0.39500000000000002</v>
      </c>
      <c r="M92" s="33">
        <f t="shared" si="24"/>
        <v>1.395</v>
      </c>
      <c r="N92" s="2"/>
      <c r="O92" s="152">
        <f>AVERAGE(Z92,AE92)</f>
        <v>3084150</v>
      </c>
      <c r="P92" s="2"/>
      <c r="Q92" s="153">
        <v>2820913.92</v>
      </c>
      <c r="R92" s="4"/>
      <c r="S92" s="2"/>
      <c r="T92" s="152">
        <f t="shared" si="25"/>
        <v>3371300</v>
      </c>
      <c r="U92" s="6"/>
      <c r="V92" s="3"/>
      <c r="W92" s="72"/>
      <c r="X92" s="74">
        <v>2797000</v>
      </c>
      <c r="Y92" s="74">
        <v>0</v>
      </c>
      <c r="Z92" s="74">
        <f>+X92+Y92</f>
        <v>2797000</v>
      </c>
      <c r="AA92" s="72"/>
      <c r="AB92" s="72"/>
      <c r="AC92" s="155">
        <v>3371300</v>
      </c>
      <c r="AD92" s="74"/>
      <c r="AE92" s="156">
        <f t="shared" si="26"/>
        <v>3371300</v>
      </c>
      <c r="AF92" s="72"/>
      <c r="AG92" s="3"/>
      <c r="AH92" s="3"/>
      <c r="AI92" s="3"/>
      <c r="AJ92" s="3"/>
      <c r="AK92" s="3"/>
      <c r="AT92"/>
      <c r="AU92"/>
      <c r="AV92"/>
      <c r="AW92"/>
      <c r="AX92"/>
      <c r="AY92"/>
      <c r="AZ92"/>
      <c r="BA92"/>
      <c r="BB92"/>
      <c r="BU92" s="113"/>
      <c r="BV92" s="113"/>
      <c r="BW92" s="113"/>
      <c r="BX92" s="113"/>
      <c r="BY92" s="113"/>
      <c r="BZ92" s="113"/>
      <c r="CA92" s="113"/>
      <c r="CB92" s="113"/>
      <c r="CC92" s="113"/>
      <c r="CD92" s="113"/>
      <c r="CE92" s="113"/>
      <c r="CF92" s="113"/>
      <c r="CG92" s="113"/>
      <c r="CH92" s="113"/>
      <c r="CI92" s="113"/>
      <c r="CJ92" s="113"/>
      <c r="CK92" s="113"/>
      <c r="CL92" s="113"/>
      <c r="CM92" s="113"/>
      <c r="CN92" s="113"/>
      <c r="CO92" s="113"/>
      <c r="CP92" s="113"/>
      <c r="CQ92" s="113"/>
      <c r="CR92" s="113"/>
      <c r="CS92" s="113"/>
      <c r="CT92" s="113"/>
      <c r="CU92" s="113"/>
      <c r="CV92" s="113"/>
      <c r="CW92" s="113"/>
      <c r="CX92" s="113"/>
      <c r="CY92" s="113"/>
      <c r="CZ92" s="113"/>
      <c r="DA92" s="113"/>
      <c r="DB92" s="113"/>
    </row>
    <row r="93" spans="1:107" s="7" customFormat="1" ht="57" customHeight="1" thickBot="1" x14ac:dyDescent="0.3">
      <c r="A93" s="28">
        <v>39</v>
      </c>
      <c r="B93" s="29">
        <v>42322106</v>
      </c>
      <c r="C93" s="29">
        <v>1196491246</v>
      </c>
      <c r="D93" s="29" t="s">
        <v>119</v>
      </c>
      <c r="E93" s="29" t="s">
        <v>119</v>
      </c>
      <c r="F93" s="29" t="s">
        <v>24</v>
      </c>
      <c r="G93" s="29"/>
      <c r="H93" s="33">
        <v>5289984</v>
      </c>
      <c r="I93" s="33">
        <f t="shared" si="21"/>
        <v>358131.91680000001</v>
      </c>
      <c r="J93" s="33">
        <f t="shared" si="22"/>
        <v>5648115.9167999998</v>
      </c>
      <c r="K93" s="2"/>
      <c r="L93" s="33">
        <f t="shared" si="23"/>
        <v>2089543.6799999999</v>
      </c>
      <c r="M93" s="33">
        <f t="shared" si="24"/>
        <v>7379527.6799999997</v>
      </c>
      <c r="N93" s="2"/>
      <c r="O93" s="152">
        <f t="shared" ref="O93:O115" si="27">AVERAGE(Z93,AC93)</f>
        <v>6387655.6799999997</v>
      </c>
      <c r="P93" s="2"/>
      <c r="Q93" s="153">
        <v>6387655.6799999997</v>
      </c>
      <c r="R93" s="4"/>
      <c r="S93" s="2"/>
      <c r="T93" s="152">
        <f t="shared" si="25"/>
        <v>6387655.6799999997</v>
      </c>
      <c r="U93" s="6"/>
      <c r="V93" s="3"/>
      <c r="W93" s="72"/>
      <c r="X93" s="157"/>
      <c r="Y93" s="157"/>
      <c r="Z93" s="157"/>
      <c r="AA93" s="72"/>
      <c r="AB93" s="72"/>
      <c r="AC93" s="155">
        <v>6387655.6799999997</v>
      </c>
      <c r="AD93" s="157"/>
      <c r="AE93" s="156">
        <f t="shared" si="26"/>
        <v>6387655.6799999997</v>
      </c>
      <c r="AF93" s="72"/>
      <c r="AG93" s="3"/>
      <c r="AH93" s="3"/>
      <c r="AI93" s="3"/>
      <c r="AJ93" s="3"/>
      <c r="AK93" s="3"/>
      <c r="AT93"/>
      <c r="AU93"/>
      <c r="AV93"/>
      <c r="AW93"/>
      <c r="AX93"/>
      <c r="AY93"/>
      <c r="AZ93"/>
      <c r="BA93"/>
      <c r="BB93"/>
      <c r="BU93" s="113"/>
      <c r="BV93" s="113"/>
      <c r="BW93" s="113"/>
      <c r="BX93" s="113"/>
      <c r="BY93" s="113"/>
      <c r="BZ93" s="113"/>
      <c r="CA93" s="113"/>
      <c r="CB93" s="113"/>
      <c r="CC93" s="113"/>
      <c r="CD93" s="113"/>
      <c r="CE93" s="113"/>
      <c r="CF93" s="113"/>
      <c r="CG93" s="113"/>
      <c r="CH93" s="113"/>
      <c r="CI93" s="113"/>
      <c r="CJ93" s="113"/>
      <c r="CK93" s="113"/>
      <c r="CL93" s="113"/>
      <c r="CM93" s="113"/>
      <c r="CN93" s="113"/>
      <c r="CO93" s="113"/>
      <c r="CP93" s="113"/>
      <c r="CQ93" s="113"/>
      <c r="CR93" s="113"/>
      <c r="CS93" s="113"/>
      <c r="CT93" s="113"/>
      <c r="CU93" s="113"/>
      <c r="CV93" s="113"/>
      <c r="CW93" s="113"/>
      <c r="CX93" s="113"/>
      <c r="CY93" s="113"/>
      <c r="CZ93" s="113"/>
      <c r="DA93" s="113"/>
      <c r="DB93" s="113"/>
    </row>
    <row r="94" spans="1:107" s="7" customFormat="1" ht="57" customHeight="1" thickBot="1" x14ac:dyDescent="0.3">
      <c r="A94" s="28">
        <v>40</v>
      </c>
      <c r="B94" s="29">
        <v>42322106</v>
      </c>
      <c r="C94" s="29">
        <v>1196491247</v>
      </c>
      <c r="D94" s="29" t="s">
        <v>120</v>
      </c>
      <c r="E94" s="29" t="s">
        <v>120</v>
      </c>
      <c r="F94" s="29" t="s">
        <v>24</v>
      </c>
      <c r="G94" s="29"/>
      <c r="H94" s="120">
        <v>1</v>
      </c>
      <c r="I94" s="33">
        <f t="shared" si="21"/>
        <v>6.7699999999999996E-2</v>
      </c>
      <c r="J94" s="33">
        <f t="shared" si="22"/>
        <v>1.0677000000000001</v>
      </c>
      <c r="K94" s="2"/>
      <c r="L94" s="33">
        <f t="shared" si="23"/>
        <v>0.39500000000000002</v>
      </c>
      <c r="M94" s="33">
        <f t="shared" si="24"/>
        <v>1.395</v>
      </c>
      <c r="N94" s="2"/>
      <c r="O94" s="152">
        <f t="shared" si="27"/>
        <v>495064</v>
      </c>
      <c r="P94" s="2"/>
      <c r="Q94" s="153">
        <v>401312.5</v>
      </c>
      <c r="R94" s="4"/>
      <c r="S94" s="2"/>
      <c r="T94" s="152">
        <f t="shared" si="25"/>
        <v>549128</v>
      </c>
      <c r="U94" s="6"/>
      <c r="V94" s="3"/>
      <c r="W94" s="72" t="s">
        <v>121</v>
      </c>
      <c r="X94" s="74">
        <v>441000</v>
      </c>
      <c r="Y94" s="74">
        <v>0</v>
      </c>
      <c r="Z94" s="74">
        <f>+X94+Y94</f>
        <v>441000</v>
      </c>
      <c r="AA94" s="72"/>
      <c r="AB94" s="72"/>
      <c r="AC94" s="155">
        <v>549128</v>
      </c>
      <c r="AD94" s="74"/>
      <c r="AE94" s="156">
        <f t="shared" si="26"/>
        <v>549128</v>
      </c>
      <c r="AF94" s="72"/>
      <c r="AG94" s="3"/>
      <c r="AH94" s="3"/>
      <c r="AI94" s="3"/>
      <c r="AJ94" s="3"/>
      <c r="AK94" s="3"/>
      <c r="AT94"/>
      <c r="AU94"/>
      <c r="AV94"/>
      <c r="AW94"/>
      <c r="AX94"/>
      <c r="AY94"/>
      <c r="AZ94"/>
      <c r="BA94"/>
      <c r="BB94"/>
      <c r="BU94" s="113"/>
      <c r="BV94" s="113"/>
      <c r="BW94" s="113"/>
      <c r="BX94" s="113"/>
      <c r="BY94" s="113"/>
      <c r="BZ94" s="113"/>
      <c r="CA94" s="113"/>
      <c r="CB94" s="113"/>
      <c r="CC94" s="113"/>
      <c r="CD94" s="113"/>
      <c r="CE94" s="113"/>
      <c r="CF94" s="113"/>
      <c r="CG94" s="113"/>
      <c r="CH94" s="113"/>
      <c r="CI94" s="113"/>
      <c r="CJ94" s="113"/>
      <c r="CK94" s="113"/>
      <c r="CL94" s="113"/>
      <c r="CM94" s="113"/>
      <c r="CN94" s="113"/>
      <c r="CO94" s="113"/>
      <c r="CP94" s="113"/>
      <c r="CQ94" s="113"/>
      <c r="CR94" s="113"/>
      <c r="CS94" s="113"/>
      <c r="CT94" s="113"/>
      <c r="CU94" s="113"/>
      <c r="CV94" s="113"/>
      <c r="CW94" s="113"/>
      <c r="CX94" s="113"/>
      <c r="CY94" s="113"/>
      <c r="CZ94" s="113"/>
      <c r="DA94" s="113"/>
      <c r="DB94" s="113"/>
    </row>
    <row r="95" spans="1:107" s="7" customFormat="1" ht="57" customHeight="1" thickBot="1" x14ac:dyDescent="0.3">
      <c r="A95" s="28">
        <v>41</v>
      </c>
      <c r="B95" s="29">
        <v>42322106</v>
      </c>
      <c r="C95" s="29">
        <v>1196491248</v>
      </c>
      <c r="D95" s="29" t="s">
        <v>122</v>
      </c>
      <c r="E95" s="29" t="s">
        <v>123</v>
      </c>
      <c r="F95" s="29" t="s">
        <v>24</v>
      </c>
      <c r="G95" s="29"/>
      <c r="H95" s="120">
        <v>1</v>
      </c>
      <c r="I95" s="33">
        <f t="shared" si="21"/>
        <v>6.7699999999999996E-2</v>
      </c>
      <c r="J95" s="33">
        <f t="shared" si="22"/>
        <v>1.0677000000000001</v>
      </c>
      <c r="K95" s="2"/>
      <c r="L95" s="33">
        <f t="shared" si="23"/>
        <v>0.39500000000000002</v>
      </c>
      <c r="M95" s="33">
        <f t="shared" si="24"/>
        <v>1.395</v>
      </c>
      <c r="N95" s="2"/>
      <c r="O95" s="152">
        <f t="shared" si="27"/>
        <v>469929</v>
      </c>
      <c r="P95" s="2"/>
      <c r="Q95" s="153">
        <v>401312.5</v>
      </c>
      <c r="R95" s="4"/>
      <c r="S95" s="2"/>
      <c r="T95" s="152">
        <f t="shared" si="25"/>
        <v>504858</v>
      </c>
      <c r="U95" s="6"/>
      <c r="V95" s="3"/>
      <c r="W95" s="72"/>
      <c r="X95" s="74">
        <v>435000</v>
      </c>
      <c r="Y95" s="74">
        <v>0</v>
      </c>
      <c r="Z95" s="74">
        <f>+X95+Y95</f>
        <v>435000</v>
      </c>
      <c r="AA95" s="72"/>
      <c r="AB95" s="72" t="s">
        <v>124</v>
      </c>
      <c r="AC95" s="155">
        <v>504858</v>
      </c>
      <c r="AD95" s="74"/>
      <c r="AE95" s="156">
        <f t="shared" si="26"/>
        <v>504858</v>
      </c>
      <c r="AF95" s="72"/>
      <c r="AG95" s="3"/>
      <c r="AH95" s="3"/>
      <c r="AI95" s="3"/>
      <c r="AJ95" s="3"/>
      <c r="AK95" s="3"/>
      <c r="AT95"/>
      <c r="AU95"/>
      <c r="AV95"/>
      <c r="AW95"/>
      <c r="AX95"/>
      <c r="AY95"/>
      <c r="AZ95"/>
      <c r="BA95"/>
      <c r="BB95"/>
      <c r="BU95" s="113"/>
      <c r="BV95" s="113"/>
      <c r="BW95" s="113"/>
      <c r="BX95" s="113"/>
      <c r="BY95" s="113"/>
      <c r="BZ95" s="113"/>
      <c r="CA95" s="113"/>
      <c r="CB95" s="113"/>
      <c r="CC95" s="113"/>
      <c r="CD95" s="113"/>
      <c r="CE95" s="113"/>
      <c r="CF95" s="113"/>
      <c r="CG95" s="113"/>
      <c r="CH95" s="113"/>
      <c r="CI95" s="113"/>
      <c r="CJ95" s="113"/>
      <c r="CK95" s="113"/>
      <c r="CL95" s="113"/>
      <c r="CM95" s="113"/>
      <c r="CN95" s="113"/>
      <c r="CO95" s="113"/>
      <c r="CP95" s="113"/>
      <c r="CQ95" s="113"/>
      <c r="CR95" s="113"/>
      <c r="CS95" s="113"/>
      <c r="CT95" s="113"/>
      <c r="CU95" s="113"/>
      <c r="CV95" s="113"/>
      <c r="CW95" s="113"/>
      <c r="CX95" s="113"/>
      <c r="CY95" s="113"/>
      <c r="CZ95" s="113"/>
      <c r="DA95" s="113"/>
      <c r="DB95" s="113"/>
    </row>
    <row r="96" spans="1:107" s="7" customFormat="1" ht="57" customHeight="1" thickBot="1" x14ac:dyDescent="0.3">
      <c r="A96" s="28">
        <v>42</v>
      </c>
      <c r="B96" s="29">
        <v>42322106</v>
      </c>
      <c r="C96" s="29">
        <v>1196491249</v>
      </c>
      <c r="D96" s="29" t="s">
        <v>125</v>
      </c>
      <c r="E96" s="29" t="s">
        <v>125</v>
      </c>
      <c r="F96" s="29" t="s">
        <v>24</v>
      </c>
      <c r="G96" s="29"/>
      <c r="H96" s="120">
        <v>1</v>
      </c>
      <c r="I96" s="33">
        <f t="shared" si="21"/>
        <v>6.7699999999999996E-2</v>
      </c>
      <c r="J96" s="33">
        <f t="shared" si="22"/>
        <v>1.0677000000000001</v>
      </c>
      <c r="K96" s="2"/>
      <c r="L96" s="33">
        <f t="shared" si="23"/>
        <v>0.39500000000000002</v>
      </c>
      <c r="M96" s="33">
        <f t="shared" si="24"/>
        <v>1.395</v>
      </c>
      <c r="N96" s="2"/>
      <c r="O96" s="152">
        <f t="shared" si="27"/>
        <v>504858</v>
      </c>
      <c r="P96" s="2"/>
      <c r="Q96" s="153">
        <v>428440.32000000001</v>
      </c>
      <c r="R96" s="4"/>
      <c r="S96" s="2"/>
      <c r="T96" s="152">
        <f t="shared" si="25"/>
        <v>504858</v>
      </c>
      <c r="U96" s="6"/>
      <c r="V96" s="3"/>
      <c r="W96" s="72"/>
      <c r="X96" s="157"/>
      <c r="Y96" s="157"/>
      <c r="Z96" s="157"/>
      <c r="AA96" s="72"/>
      <c r="AB96" s="72"/>
      <c r="AC96" s="155">
        <v>504858</v>
      </c>
      <c r="AD96" s="157"/>
      <c r="AE96" s="156">
        <f t="shared" si="26"/>
        <v>504858</v>
      </c>
      <c r="AF96" s="72"/>
      <c r="AG96" s="3"/>
      <c r="AH96" s="3"/>
      <c r="AI96" s="3"/>
      <c r="AJ96" s="3"/>
      <c r="AK96" s="3"/>
      <c r="AT96"/>
      <c r="AU96"/>
      <c r="AV96"/>
      <c r="AW96"/>
      <c r="AX96"/>
      <c r="AY96"/>
      <c r="AZ96"/>
      <c r="BA96"/>
      <c r="BB96"/>
      <c r="BU96" s="113"/>
      <c r="BV96" s="113"/>
      <c r="BW96" s="113"/>
      <c r="BX96" s="113"/>
      <c r="BY96" s="113"/>
      <c r="BZ96" s="113"/>
      <c r="CA96" s="113"/>
      <c r="CB96" s="113"/>
      <c r="CC96" s="113"/>
      <c r="CD96" s="113"/>
      <c r="CE96" s="113"/>
      <c r="CF96" s="113"/>
      <c r="CG96" s="113"/>
      <c r="CH96" s="113"/>
      <c r="CI96" s="113"/>
      <c r="CJ96" s="113"/>
      <c r="CK96" s="113"/>
      <c r="CL96" s="113"/>
      <c r="CM96" s="113"/>
      <c r="CN96" s="113"/>
      <c r="CO96" s="113"/>
      <c r="CP96" s="113"/>
      <c r="CQ96" s="113"/>
      <c r="CR96" s="113"/>
      <c r="CS96" s="113"/>
      <c r="CT96" s="113"/>
      <c r="CU96" s="113"/>
      <c r="CV96" s="113"/>
      <c r="CW96" s="113"/>
      <c r="CX96" s="113"/>
      <c r="CY96" s="113"/>
      <c r="CZ96" s="113"/>
      <c r="DA96" s="113"/>
      <c r="DB96" s="113"/>
    </row>
    <row r="97" spans="1:106" s="7" customFormat="1" ht="57" customHeight="1" thickBot="1" x14ac:dyDescent="0.3">
      <c r="A97" s="28">
        <v>43</v>
      </c>
      <c r="B97" s="29">
        <v>42322106</v>
      </c>
      <c r="C97" s="29">
        <v>1196491250</v>
      </c>
      <c r="D97" s="29" t="s">
        <v>126</v>
      </c>
      <c r="E97" s="29" t="s">
        <v>127</v>
      </c>
      <c r="F97" s="29" t="s">
        <v>24</v>
      </c>
      <c r="G97" s="29"/>
      <c r="H97" s="120">
        <v>1</v>
      </c>
      <c r="I97" s="33">
        <f t="shared" si="21"/>
        <v>6.7699999999999996E-2</v>
      </c>
      <c r="J97" s="33">
        <f t="shared" si="22"/>
        <v>1.0677000000000001</v>
      </c>
      <c r="K97" s="2"/>
      <c r="L97" s="33">
        <f t="shared" si="23"/>
        <v>0.39500000000000002</v>
      </c>
      <c r="M97" s="33">
        <f t="shared" si="24"/>
        <v>1.395</v>
      </c>
      <c r="N97" s="2"/>
      <c r="O97" s="152">
        <f t="shared" si="27"/>
        <v>567599</v>
      </c>
      <c r="P97" s="2"/>
      <c r="Q97" s="153">
        <v>428440.32000000001</v>
      </c>
      <c r="R97" s="4"/>
      <c r="S97" s="2"/>
      <c r="T97" s="152">
        <f t="shared" si="25"/>
        <v>567599</v>
      </c>
      <c r="U97" s="6"/>
      <c r="V97" s="3"/>
      <c r="W97" s="72"/>
      <c r="X97" s="157"/>
      <c r="Y97" s="157"/>
      <c r="Z97" s="157"/>
      <c r="AA97" s="72"/>
      <c r="AB97" s="72"/>
      <c r="AC97" s="155">
        <v>567599</v>
      </c>
      <c r="AD97" s="157"/>
      <c r="AE97" s="156">
        <f t="shared" si="26"/>
        <v>567599</v>
      </c>
      <c r="AF97" s="72"/>
      <c r="AG97" s="3"/>
      <c r="AH97" s="3"/>
      <c r="AI97" s="3"/>
      <c r="AJ97" s="3"/>
      <c r="AK97" s="3"/>
      <c r="AT97"/>
      <c r="AU97"/>
      <c r="AV97"/>
      <c r="AW97"/>
      <c r="AX97"/>
      <c r="AY97"/>
      <c r="AZ97"/>
      <c r="BA97"/>
      <c r="BB97"/>
      <c r="BU97" s="113"/>
      <c r="BV97" s="113"/>
      <c r="BW97" s="113"/>
      <c r="BX97" s="113"/>
      <c r="BY97" s="113"/>
      <c r="BZ97" s="113"/>
      <c r="CA97" s="113"/>
      <c r="CB97" s="113"/>
      <c r="CC97" s="113"/>
      <c r="CD97" s="113"/>
      <c r="CE97" s="113"/>
      <c r="CF97" s="113"/>
      <c r="CG97" s="113"/>
      <c r="CH97" s="113"/>
      <c r="CI97" s="113"/>
      <c r="CJ97" s="113"/>
      <c r="CK97" s="113"/>
      <c r="CL97" s="113"/>
      <c r="CM97" s="113"/>
      <c r="CN97" s="113"/>
      <c r="CO97" s="113"/>
      <c r="CP97" s="113"/>
      <c r="CQ97" s="113"/>
      <c r="CR97" s="113"/>
      <c r="CS97" s="113"/>
      <c r="CT97" s="113"/>
      <c r="CU97" s="113"/>
      <c r="CV97" s="113"/>
      <c r="CW97" s="113"/>
      <c r="CX97" s="113"/>
      <c r="CY97" s="113"/>
      <c r="CZ97" s="113"/>
      <c r="DA97" s="113"/>
      <c r="DB97" s="113"/>
    </row>
    <row r="98" spans="1:106" s="7" customFormat="1" ht="57" customHeight="1" thickBot="1" x14ac:dyDescent="0.3">
      <c r="A98" s="28">
        <v>44</v>
      </c>
      <c r="B98" s="29">
        <v>42322106</v>
      </c>
      <c r="C98" s="29">
        <v>1196491251</v>
      </c>
      <c r="D98" s="29" t="s">
        <v>128</v>
      </c>
      <c r="E98" s="29" t="s">
        <v>128</v>
      </c>
      <c r="F98" s="29" t="s">
        <v>24</v>
      </c>
      <c r="G98" s="29"/>
      <c r="H98" s="120">
        <v>1</v>
      </c>
      <c r="I98" s="33">
        <f t="shared" si="21"/>
        <v>6.7699999999999996E-2</v>
      </c>
      <c r="J98" s="33">
        <f t="shared" si="22"/>
        <v>1.0677000000000001</v>
      </c>
      <c r="K98" s="2"/>
      <c r="L98" s="33">
        <f t="shared" si="23"/>
        <v>0.39500000000000002</v>
      </c>
      <c r="M98" s="33">
        <f t="shared" si="24"/>
        <v>1.395</v>
      </c>
      <c r="N98" s="2"/>
      <c r="O98" s="152">
        <f t="shared" si="27"/>
        <v>637699.5</v>
      </c>
      <c r="P98" s="2"/>
      <c r="Q98" s="153">
        <v>551669.28</v>
      </c>
      <c r="R98" s="4"/>
      <c r="S98" s="2"/>
      <c r="T98" s="152">
        <f t="shared" si="25"/>
        <v>593399</v>
      </c>
      <c r="U98" s="6"/>
      <c r="V98" s="3"/>
      <c r="W98" s="72"/>
      <c r="X98" s="74">
        <v>682000</v>
      </c>
      <c r="Y98" s="74">
        <v>0</v>
      </c>
      <c r="Z98" s="74">
        <f>+X98+Y98</f>
        <v>682000</v>
      </c>
      <c r="AA98" s="72"/>
      <c r="AB98" s="72"/>
      <c r="AC98" s="155">
        <v>593399</v>
      </c>
      <c r="AD98" s="74"/>
      <c r="AE98" s="156">
        <f t="shared" si="26"/>
        <v>593399</v>
      </c>
      <c r="AF98" s="72"/>
      <c r="AG98" s="3"/>
      <c r="AH98" s="3"/>
      <c r="AI98" s="3"/>
      <c r="AJ98" s="3"/>
      <c r="AK98" s="3"/>
      <c r="AT98"/>
      <c r="AU98"/>
      <c r="AV98"/>
      <c r="AW98"/>
      <c r="AX98"/>
      <c r="AY98"/>
      <c r="AZ98"/>
      <c r="BA98"/>
      <c r="BB98"/>
      <c r="BU98" s="113"/>
      <c r="BV98" s="113"/>
      <c r="BW98" s="113"/>
      <c r="BX98" s="113"/>
      <c r="BY98" s="113"/>
      <c r="BZ98" s="113"/>
      <c r="CA98" s="113"/>
      <c r="CB98" s="113"/>
      <c r="CC98" s="113"/>
      <c r="CD98" s="113"/>
      <c r="CE98" s="113"/>
      <c r="CF98" s="113"/>
      <c r="CG98" s="113"/>
      <c r="CH98" s="113"/>
      <c r="CI98" s="113"/>
      <c r="CJ98" s="113"/>
      <c r="CK98" s="113"/>
      <c r="CL98" s="113"/>
      <c r="CM98" s="113"/>
      <c r="CN98" s="113"/>
      <c r="CO98" s="113"/>
      <c r="CP98" s="113"/>
      <c r="CQ98" s="113"/>
      <c r="CR98" s="113"/>
      <c r="CS98" s="113"/>
      <c r="CT98" s="113"/>
      <c r="CU98" s="113"/>
      <c r="CV98" s="113"/>
      <c r="CW98" s="113"/>
      <c r="CX98" s="113"/>
      <c r="CY98" s="113"/>
      <c r="CZ98" s="113"/>
      <c r="DA98" s="113"/>
      <c r="DB98" s="113"/>
    </row>
    <row r="99" spans="1:106" s="7" customFormat="1" ht="57" customHeight="1" thickBot="1" x14ac:dyDescent="0.3">
      <c r="A99" s="28">
        <v>45</v>
      </c>
      <c r="B99" s="29">
        <v>42322106</v>
      </c>
      <c r="C99" s="29">
        <v>1196491252</v>
      </c>
      <c r="D99" s="29" t="s">
        <v>129</v>
      </c>
      <c r="E99" s="29" t="s">
        <v>130</v>
      </c>
      <c r="F99" s="29" t="s">
        <v>24</v>
      </c>
      <c r="G99" s="29"/>
      <c r="H99" s="120">
        <v>1</v>
      </c>
      <c r="I99" s="33">
        <f t="shared" si="21"/>
        <v>6.7699999999999996E-2</v>
      </c>
      <c r="J99" s="33">
        <f t="shared" si="22"/>
        <v>1.0677000000000001</v>
      </c>
      <c r="K99" s="2"/>
      <c r="L99" s="33">
        <f t="shared" si="23"/>
        <v>0.39500000000000002</v>
      </c>
      <c r="M99" s="33">
        <f t="shared" si="24"/>
        <v>1.395</v>
      </c>
      <c r="N99" s="2"/>
      <c r="O99" s="152">
        <f t="shared" si="27"/>
        <v>704148.5</v>
      </c>
      <c r="P99" s="2"/>
      <c r="Q99" s="153">
        <v>576986.32874999999</v>
      </c>
      <c r="R99" s="4"/>
      <c r="S99" s="2"/>
      <c r="T99" s="152">
        <f t="shared" si="25"/>
        <v>726297</v>
      </c>
      <c r="U99" s="6"/>
      <c r="V99" s="3"/>
      <c r="W99" s="72"/>
      <c r="X99" s="74">
        <v>682000</v>
      </c>
      <c r="Y99" s="74">
        <v>0</v>
      </c>
      <c r="Z99" s="74">
        <f>+X99+Y99</f>
        <v>682000</v>
      </c>
      <c r="AA99" s="72"/>
      <c r="AB99" s="72"/>
      <c r="AC99" s="155">
        <v>726297</v>
      </c>
      <c r="AD99" s="74"/>
      <c r="AE99" s="156">
        <f t="shared" si="26"/>
        <v>726297</v>
      </c>
      <c r="AF99" s="72"/>
      <c r="AG99" s="3"/>
      <c r="AH99" s="3"/>
      <c r="AI99" s="3"/>
      <c r="AJ99" s="3"/>
      <c r="AK99" s="3"/>
      <c r="AT99"/>
      <c r="AU99"/>
      <c r="AV99"/>
      <c r="AW99"/>
      <c r="AX99"/>
      <c r="AY99"/>
      <c r="AZ99"/>
      <c r="BA99"/>
      <c r="BB99"/>
      <c r="BU99" s="113"/>
      <c r="BV99" s="113"/>
      <c r="BW99" s="113"/>
      <c r="BX99" s="113"/>
      <c r="BY99" s="113"/>
      <c r="BZ99" s="113"/>
      <c r="CA99" s="113"/>
      <c r="CB99" s="113"/>
      <c r="CC99" s="113"/>
      <c r="CD99" s="113"/>
      <c r="CE99" s="113"/>
      <c r="CF99" s="113"/>
      <c r="CG99" s="113"/>
      <c r="CH99" s="113"/>
      <c r="CI99" s="113"/>
      <c r="CJ99" s="113"/>
      <c r="CK99" s="113"/>
      <c r="CL99" s="113"/>
      <c r="CM99" s="113"/>
      <c r="CN99" s="113"/>
      <c r="CO99" s="113"/>
      <c r="CP99" s="113"/>
      <c r="CQ99" s="113"/>
      <c r="CR99" s="113"/>
      <c r="CS99" s="113"/>
      <c r="CT99" s="113"/>
      <c r="CU99" s="113"/>
      <c r="CV99" s="113"/>
      <c r="CW99" s="113"/>
      <c r="CX99" s="113"/>
      <c r="CY99" s="113"/>
      <c r="CZ99" s="113"/>
      <c r="DA99" s="113"/>
      <c r="DB99" s="113"/>
    </row>
    <row r="100" spans="1:106" s="7" customFormat="1" ht="57" customHeight="1" thickBot="1" x14ac:dyDescent="0.3">
      <c r="A100" s="28">
        <v>46</v>
      </c>
      <c r="B100" s="29">
        <v>42322106</v>
      </c>
      <c r="C100" s="29">
        <v>1196491253</v>
      </c>
      <c r="D100" s="29" t="s">
        <v>131</v>
      </c>
      <c r="E100" s="29" t="s">
        <v>131</v>
      </c>
      <c r="F100" s="29" t="s">
        <v>24</v>
      </c>
      <c r="G100" s="29"/>
      <c r="H100" s="120">
        <v>1</v>
      </c>
      <c r="I100" s="33">
        <f t="shared" si="21"/>
        <v>6.7699999999999996E-2</v>
      </c>
      <c r="J100" s="33">
        <f t="shared" si="22"/>
        <v>1.0677000000000001</v>
      </c>
      <c r="K100" s="2"/>
      <c r="L100" s="33">
        <f t="shared" si="23"/>
        <v>0.39500000000000002</v>
      </c>
      <c r="M100" s="33">
        <f t="shared" si="24"/>
        <v>1.395</v>
      </c>
      <c r="N100" s="2"/>
      <c r="O100" s="152">
        <f t="shared" si="27"/>
        <v>1226793</v>
      </c>
      <c r="P100" s="2"/>
      <c r="Q100" s="153">
        <v>981693.75</v>
      </c>
      <c r="R100" s="4"/>
      <c r="S100" s="2"/>
      <c r="T100" s="152">
        <f t="shared" si="25"/>
        <v>1226793</v>
      </c>
      <c r="U100" s="6"/>
      <c r="V100" s="3"/>
      <c r="W100" s="72"/>
      <c r="X100" s="157"/>
      <c r="Y100" s="157"/>
      <c r="Z100" s="157"/>
      <c r="AA100" s="72"/>
      <c r="AB100" s="72"/>
      <c r="AC100" s="155">
        <v>1226793</v>
      </c>
      <c r="AD100" s="157"/>
      <c r="AE100" s="156">
        <f t="shared" si="26"/>
        <v>1226793</v>
      </c>
      <c r="AF100" s="72"/>
      <c r="AG100" s="3"/>
      <c r="AH100" s="3"/>
      <c r="AI100" s="3"/>
      <c r="AJ100" s="3"/>
      <c r="AK100" s="3"/>
      <c r="AT100"/>
      <c r="AU100"/>
      <c r="AV100"/>
      <c r="AW100"/>
      <c r="AX100"/>
      <c r="AY100"/>
      <c r="AZ100"/>
      <c r="BA100"/>
      <c r="BB100"/>
      <c r="BU100" s="113"/>
      <c r="BV100" s="113"/>
      <c r="BW100" s="113"/>
      <c r="BX100" s="113"/>
      <c r="BY100" s="113"/>
      <c r="BZ100" s="113"/>
      <c r="CA100" s="113"/>
      <c r="CB100" s="113"/>
      <c r="CC100" s="113"/>
      <c r="CD100" s="113"/>
      <c r="CE100" s="113"/>
      <c r="CF100" s="113"/>
      <c r="CG100" s="113"/>
      <c r="CH100" s="113"/>
      <c r="CI100" s="113"/>
      <c r="CJ100" s="113"/>
      <c r="CK100" s="113"/>
      <c r="CL100" s="113"/>
      <c r="CM100" s="113"/>
      <c r="CN100" s="113"/>
      <c r="CO100" s="113"/>
      <c r="CP100" s="113"/>
      <c r="CQ100" s="113"/>
      <c r="CR100" s="113"/>
      <c r="CS100" s="113"/>
      <c r="CT100" s="113"/>
      <c r="CU100" s="113"/>
      <c r="CV100" s="113"/>
      <c r="CW100" s="113"/>
      <c r="CX100" s="113"/>
      <c r="CY100" s="113"/>
      <c r="CZ100" s="113"/>
      <c r="DA100" s="113"/>
      <c r="DB100" s="113"/>
    </row>
    <row r="101" spans="1:106" s="7" customFormat="1" ht="57" customHeight="1" thickBot="1" x14ac:dyDescent="0.3">
      <c r="A101" s="28">
        <v>47</v>
      </c>
      <c r="B101" s="29">
        <v>42322106</v>
      </c>
      <c r="C101" s="29">
        <v>1196491254</v>
      </c>
      <c r="D101" s="29" t="s">
        <v>132</v>
      </c>
      <c r="E101" s="29" t="s">
        <v>132</v>
      </c>
      <c r="F101" s="29" t="s">
        <v>24</v>
      </c>
      <c r="G101" s="29"/>
      <c r="H101" s="33">
        <v>671846</v>
      </c>
      <c r="I101" s="33">
        <f t="shared" si="21"/>
        <v>45483.974199999997</v>
      </c>
      <c r="J101" s="33">
        <f t="shared" si="22"/>
        <v>717329.97420000006</v>
      </c>
      <c r="K101" s="2"/>
      <c r="L101" s="33">
        <f t="shared" si="23"/>
        <v>265379.17</v>
      </c>
      <c r="M101" s="33">
        <f t="shared" si="24"/>
        <v>937225.16999999993</v>
      </c>
      <c r="N101" s="2"/>
      <c r="O101" s="152">
        <f t="shared" si="27"/>
        <v>967212</v>
      </c>
      <c r="P101" s="2"/>
      <c r="Q101" s="153">
        <v>792627.02249999996</v>
      </c>
      <c r="R101" s="4"/>
      <c r="S101" s="2"/>
      <c r="T101" s="152">
        <f t="shared" si="25"/>
        <v>1050424</v>
      </c>
      <c r="U101" s="6"/>
      <c r="V101" s="3"/>
      <c r="W101" s="72"/>
      <c r="X101" s="74">
        <v>884000</v>
      </c>
      <c r="Y101" s="74">
        <v>0</v>
      </c>
      <c r="Z101" s="74">
        <f>+X101+Y101</f>
        <v>884000</v>
      </c>
      <c r="AA101" s="72"/>
      <c r="AB101" s="72"/>
      <c r="AC101" s="155">
        <v>1050424</v>
      </c>
      <c r="AD101" s="74"/>
      <c r="AE101" s="156">
        <f t="shared" si="26"/>
        <v>1050424</v>
      </c>
      <c r="AF101" s="72"/>
      <c r="AG101" s="3"/>
      <c r="AH101" s="3"/>
      <c r="AI101" s="3"/>
      <c r="AJ101" s="3"/>
      <c r="AK101" s="3"/>
      <c r="AT101"/>
      <c r="AU101"/>
      <c r="AV101"/>
      <c r="AW101"/>
      <c r="AX101"/>
      <c r="AY101"/>
      <c r="AZ101"/>
      <c r="BA101"/>
      <c r="BB101"/>
      <c r="BU101" s="113"/>
      <c r="BV101" s="113"/>
      <c r="BW101" s="113"/>
      <c r="BX101" s="113"/>
      <c r="BY101" s="113"/>
      <c r="BZ101" s="113"/>
      <c r="CA101" s="113"/>
      <c r="CB101" s="113"/>
      <c r="CC101" s="113"/>
      <c r="CD101" s="113"/>
      <c r="CE101" s="113"/>
      <c r="CF101" s="113"/>
      <c r="CG101" s="113"/>
      <c r="CH101" s="113"/>
      <c r="CI101" s="113"/>
      <c r="CJ101" s="113"/>
      <c r="CK101" s="113"/>
      <c r="CL101" s="113"/>
      <c r="CM101" s="113"/>
      <c r="CN101" s="113"/>
      <c r="CO101" s="113"/>
      <c r="CP101" s="113"/>
      <c r="CQ101" s="113"/>
      <c r="CR101" s="113"/>
      <c r="CS101" s="113"/>
      <c r="CT101" s="113"/>
      <c r="CU101" s="113"/>
      <c r="CV101" s="113"/>
      <c r="CW101" s="113"/>
      <c r="CX101" s="113"/>
      <c r="CY101" s="113"/>
      <c r="CZ101" s="113"/>
      <c r="DA101" s="113"/>
      <c r="DB101" s="113"/>
    </row>
    <row r="102" spans="1:106" s="7" customFormat="1" ht="57" customHeight="1" thickBot="1" x14ac:dyDescent="0.3">
      <c r="A102" s="28">
        <v>48</v>
      </c>
      <c r="B102" s="29">
        <v>42322106</v>
      </c>
      <c r="C102" s="29">
        <v>1196491255</v>
      </c>
      <c r="D102" s="29" t="s">
        <v>133</v>
      </c>
      <c r="E102" s="29" t="s">
        <v>134</v>
      </c>
      <c r="F102" s="29" t="s">
        <v>24</v>
      </c>
      <c r="G102" s="29"/>
      <c r="H102" s="120">
        <v>1</v>
      </c>
      <c r="I102" s="33">
        <f t="shared" si="21"/>
        <v>6.7699999999999996E-2</v>
      </c>
      <c r="J102" s="33">
        <f t="shared" si="22"/>
        <v>1.0677000000000001</v>
      </c>
      <c r="K102" s="2"/>
      <c r="L102" s="33">
        <f t="shared" si="23"/>
        <v>0.39500000000000002</v>
      </c>
      <c r="M102" s="33">
        <f t="shared" si="24"/>
        <v>1.395</v>
      </c>
      <c r="N102" s="2"/>
      <c r="O102" s="152">
        <f t="shared" si="27"/>
        <v>704252</v>
      </c>
      <c r="P102" s="2"/>
      <c r="Q102" s="153">
        <v>654567.52</v>
      </c>
      <c r="R102" s="4"/>
      <c r="S102" s="2"/>
      <c r="T102" s="152">
        <f t="shared" si="25"/>
        <v>668504</v>
      </c>
      <c r="U102" s="6"/>
      <c r="V102" s="3"/>
      <c r="W102" s="72"/>
      <c r="X102" s="74">
        <v>740000</v>
      </c>
      <c r="Y102" s="74">
        <v>0</v>
      </c>
      <c r="Z102" s="74">
        <f>+X102+Y102</f>
        <v>740000</v>
      </c>
      <c r="AA102" s="72"/>
      <c r="AB102" s="72"/>
      <c r="AC102" s="155">
        <v>668504</v>
      </c>
      <c r="AD102" s="74"/>
      <c r="AE102" s="156">
        <f t="shared" si="26"/>
        <v>668504</v>
      </c>
      <c r="AF102" s="72"/>
      <c r="AG102" s="3"/>
      <c r="AH102" s="3"/>
      <c r="AI102" s="3"/>
      <c r="AJ102" s="3"/>
      <c r="AK102" s="3"/>
      <c r="AT102"/>
      <c r="AU102"/>
      <c r="AV102"/>
      <c r="AW102"/>
      <c r="AX102"/>
      <c r="AY102"/>
      <c r="AZ102"/>
      <c r="BA102"/>
      <c r="BB102"/>
      <c r="BU102" s="113"/>
      <c r="BV102" s="113"/>
      <c r="BW102" s="113"/>
      <c r="BX102" s="113"/>
      <c r="BY102" s="113"/>
      <c r="BZ102" s="113"/>
      <c r="CA102" s="113"/>
      <c r="CB102" s="113"/>
      <c r="CC102" s="113"/>
      <c r="CD102" s="113"/>
      <c r="CE102" s="113"/>
      <c r="CF102" s="113"/>
      <c r="CG102" s="113"/>
      <c r="CH102" s="113"/>
      <c r="CI102" s="113"/>
      <c r="CJ102" s="113"/>
      <c r="CK102" s="113"/>
      <c r="CL102" s="113"/>
      <c r="CM102" s="113"/>
      <c r="CN102" s="113"/>
      <c r="CO102" s="113"/>
      <c r="CP102" s="113"/>
      <c r="CQ102" s="113"/>
      <c r="CR102" s="113"/>
      <c r="CS102" s="113"/>
      <c r="CT102" s="113"/>
      <c r="CU102" s="113"/>
      <c r="CV102" s="113"/>
      <c r="CW102" s="113"/>
      <c r="CX102" s="113"/>
      <c r="CY102" s="113"/>
      <c r="CZ102" s="113"/>
      <c r="DA102" s="113"/>
      <c r="DB102" s="113"/>
    </row>
    <row r="103" spans="1:106" s="7" customFormat="1" ht="57" customHeight="1" thickBot="1" x14ac:dyDescent="0.3">
      <c r="A103" s="28">
        <v>49</v>
      </c>
      <c r="B103" s="29">
        <v>42322106</v>
      </c>
      <c r="C103" s="29">
        <v>1196491256</v>
      </c>
      <c r="D103" s="29" t="s">
        <v>135</v>
      </c>
      <c r="E103" s="29" t="s">
        <v>136</v>
      </c>
      <c r="F103" s="29" t="s">
        <v>24</v>
      </c>
      <c r="G103" s="29"/>
      <c r="H103" s="120">
        <v>1</v>
      </c>
      <c r="I103" s="33">
        <f t="shared" si="21"/>
        <v>6.7699999999999996E-2</v>
      </c>
      <c r="J103" s="33">
        <f t="shared" si="22"/>
        <v>1.0677000000000001</v>
      </c>
      <c r="K103" s="2"/>
      <c r="L103" s="33">
        <f t="shared" si="23"/>
        <v>0.39500000000000002</v>
      </c>
      <c r="M103" s="33">
        <f t="shared" si="24"/>
        <v>1.395</v>
      </c>
      <c r="N103" s="2"/>
      <c r="O103" s="152">
        <f t="shared" si="27"/>
        <v>614609</v>
      </c>
      <c r="P103" s="2"/>
      <c r="Q103" s="153">
        <v>584236.80000000005</v>
      </c>
      <c r="R103" s="4"/>
      <c r="S103" s="2"/>
      <c r="T103" s="152">
        <f t="shared" si="25"/>
        <v>614609</v>
      </c>
      <c r="U103" s="6"/>
      <c r="V103" s="3"/>
      <c r="W103" s="72"/>
      <c r="X103" s="157"/>
      <c r="Y103" s="157"/>
      <c r="Z103" s="157"/>
      <c r="AA103" s="72"/>
      <c r="AB103" s="72"/>
      <c r="AC103" s="155">
        <v>614609</v>
      </c>
      <c r="AD103" s="157"/>
      <c r="AE103" s="156">
        <f t="shared" si="26"/>
        <v>614609</v>
      </c>
      <c r="AF103" s="72"/>
      <c r="AG103" s="3"/>
      <c r="AH103" s="3"/>
      <c r="AI103" s="3"/>
      <c r="AJ103" s="3"/>
      <c r="AK103" s="3"/>
      <c r="AT103"/>
      <c r="AU103"/>
      <c r="AV103"/>
      <c r="AW103"/>
      <c r="AX103"/>
      <c r="AY103"/>
      <c r="AZ103"/>
      <c r="BA103"/>
      <c r="BB103"/>
      <c r="BU103" s="113"/>
      <c r="BV103" s="113"/>
      <c r="BW103" s="113"/>
      <c r="BX103" s="113"/>
      <c r="BY103" s="113"/>
      <c r="BZ103" s="113"/>
      <c r="CA103" s="113"/>
      <c r="CB103" s="113"/>
      <c r="CC103" s="113"/>
      <c r="CD103" s="113"/>
      <c r="CE103" s="113"/>
      <c r="CF103" s="113"/>
      <c r="CG103" s="113"/>
      <c r="CH103" s="113"/>
      <c r="CI103" s="113"/>
      <c r="CJ103" s="113"/>
      <c r="CK103" s="113"/>
      <c r="CL103" s="113"/>
      <c r="CM103" s="113"/>
      <c r="CN103" s="113"/>
      <c r="CO103" s="113"/>
      <c r="CP103" s="113"/>
      <c r="CQ103" s="113"/>
      <c r="CR103" s="113"/>
      <c r="CS103" s="113"/>
      <c r="CT103" s="113"/>
      <c r="CU103" s="113"/>
      <c r="CV103" s="113"/>
      <c r="CW103" s="113"/>
      <c r="CX103" s="113"/>
      <c r="CY103" s="113"/>
      <c r="CZ103" s="113"/>
      <c r="DA103" s="113"/>
      <c r="DB103" s="113"/>
    </row>
    <row r="104" spans="1:106" s="7" customFormat="1" ht="57" customHeight="1" thickBot="1" x14ac:dyDescent="0.3">
      <c r="A104" s="28">
        <v>50</v>
      </c>
      <c r="B104" s="29">
        <v>42322106</v>
      </c>
      <c r="C104" s="29">
        <v>1196491257</v>
      </c>
      <c r="D104" s="29" t="s">
        <v>137</v>
      </c>
      <c r="E104" s="29" t="s">
        <v>138</v>
      </c>
      <c r="F104" s="29" t="s">
        <v>24</v>
      </c>
      <c r="G104" s="29"/>
      <c r="H104" s="120">
        <v>1</v>
      </c>
      <c r="I104" s="33">
        <f t="shared" si="21"/>
        <v>6.7699999999999996E-2</v>
      </c>
      <c r="J104" s="33">
        <f t="shared" si="22"/>
        <v>1.0677000000000001</v>
      </c>
      <c r="K104" s="2"/>
      <c r="L104" s="33">
        <f t="shared" si="23"/>
        <v>0.39500000000000002</v>
      </c>
      <c r="M104" s="33">
        <f t="shared" si="24"/>
        <v>1.395</v>
      </c>
      <c r="N104" s="2"/>
      <c r="O104" s="152">
        <f t="shared" si="27"/>
        <v>614609</v>
      </c>
      <c r="P104" s="2"/>
      <c r="Q104" s="153">
        <v>584236.80000000005</v>
      </c>
      <c r="R104" s="4"/>
      <c r="S104" s="2"/>
      <c r="T104" s="152">
        <f t="shared" si="25"/>
        <v>614609</v>
      </c>
      <c r="U104" s="6"/>
      <c r="V104" s="3"/>
      <c r="W104" s="72"/>
      <c r="X104" s="157"/>
      <c r="Y104" s="157"/>
      <c r="Z104" s="157"/>
      <c r="AA104" s="72"/>
      <c r="AB104" s="72"/>
      <c r="AC104" s="155">
        <v>614609</v>
      </c>
      <c r="AD104" s="157"/>
      <c r="AE104" s="156">
        <f t="shared" si="26"/>
        <v>614609</v>
      </c>
      <c r="AF104" s="72"/>
      <c r="AG104" s="3"/>
      <c r="AH104" s="3"/>
      <c r="AI104" s="3"/>
      <c r="AJ104" s="3"/>
      <c r="AK104" s="3"/>
      <c r="AT104"/>
      <c r="AU104"/>
      <c r="AV104"/>
      <c r="AW104"/>
      <c r="AX104"/>
      <c r="AY104"/>
      <c r="AZ104"/>
      <c r="BA104"/>
      <c r="BB104"/>
      <c r="BU104" s="113"/>
      <c r="BV104" s="113"/>
      <c r="BW104" s="113"/>
      <c r="BX104" s="113"/>
      <c r="BY104" s="113"/>
      <c r="BZ104" s="113"/>
      <c r="CA104" s="113"/>
      <c r="CB104" s="113"/>
      <c r="CC104" s="113"/>
      <c r="CD104" s="113"/>
      <c r="CE104" s="113"/>
      <c r="CF104" s="113"/>
      <c r="CG104" s="113"/>
      <c r="CH104" s="113"/>
      <c r="CI104" s="113"/>
      <c r="CJ104" s="113"/>
      <c r="CK104" s="113"/>
      <c r="CL104" s="113"/>
      <c r="CM104" s="113"/>
      <c r="CN104" s="113"/>
      <c r="CO104" s="113"/>
      <c r="CP104" s="113"/>
      <c r="CQ104" s="113"/>
      <c r="CR104" s="113"/>
      <c r="CS104" s="113"/>
      <c r="CT104" s="113"/>
      <c r="CU104" s="113"/>
      <c r="CV104" s="113"/>
      <c r="CW104" s="113"/>
      <c r="CX104" s="113"/>
      <c r="CY104" s="113"/>
      <c r="CZ104" s="113"/>
      <c r="DA104" s="113"/>
      <c r="DB104" s="113"/>
    </row>
    <row r="105" spans="1:106" s="7" customFormat="1" ht="57" customHeight="1" thickBot="1" x14ac:dyDescent="0.3">
      <c r="A105" s="28">
        <v>51</v>
      </c>
      <c r="B105" s="29">
        <v>42322106</v>
      </c>
      <c r="C105" s="29">
        <v>1196491258</v>
      </c>
      <c r="D105" s="29" t="s">
        <v>139</v>
      </c>
      <c r="E105" s="29" t="s">
        <v>140</v>
      </c>
      <c r="F105" s="29" t="s">
        <v>24</v>
      </c>
      <c r="G105" s="29"/>
      <c r="H105" s="120">
        <v>1</v>
      </c>
      <c r="I105" s="33">
        <f t="shared" si="21"/>
        <v>6.7699999999999996E-2</v>
      </c>
      <c r="J105" s="33">
        <f t="shared" si="22"/>
        <v>1.0677000000000001</v>
      </c>
      <c r="K105" s="2"/>
      <c r="L105" s="33">
        <f t="shared" si="23"/>
        <v>0.39500000000000002</v>
      </c>
      <c r="M105" s="33">
        <f t="shared" si="24"/>
        <v>1.395</v>
      </c>
      <c r="N105" s="2"/>
      <c r="O105" s="152">
        <f t="shared" si="27"/>
        <v>728502</v>
      </c>
      <c r="P105" s="2"/>
      <c r="Q105" s="153">
        <v>659643.84000000008</v>
      </c>
      <c r="R105" s="4"/>
      <c r="S105" s="2"/>
      <c r="T105" s="152">
        <f t="shared" si="25"/>
        <v>573004</v>
      </c>
      <c r="U105" s="6"/>
      <c r="V105" s="3"/>
      <c r="W105" s="72"/>
      <c r="X105" s="74">
        <v>884000</v>
      </c>
      <c r="Y105" s="74">
        <v>0</v>
      </c>
      <c r="Z105" s="74">
        <f>+X105+Y105</f>
        <v>884000</v>
      </c>
      <c r="AA105" s="72"/>
      <c r="AB105" s="72"/>
      <c r="AC105" s="155">
        <v>573004</v>
      </c>
      <c r="AD105" s="74"/>
      <c r="AE105" s="156">
        <f t="shared" si="26"/>
        <v>573004</v>
      </c>
      <c r="AF105" s="72"/>
      <c r="AG105" s="3"/>
      <c r="AH105" s="3"/>
      <c r="AI105" s="3"/>
      <c r="AJ105" s="3"/>
      <c r="AK105" s="3"/>
      <c r="AT105"/>
      <c r="AU105"/>
      <c r="AV105"/>
      <c r="AW105"/>
      <c r="AX105"/>
      <c r="AY105"/>
      <c r="AZ105"/>
      <c r="BA105"/>
      <c r="BB105"/>
      <c r="BU105" s="113"/>
      <c r="BV105" s="113"/>
      <c r="BW105" s="113"/>
      <c r="BX105" s="113"/>
      <c r="BY105" s="113"/>
      <c r="BZ105" s="113"/>
      <c r="CA105" s="113"/>
      <c r="CB105" s="113"/>
      <c r="CC105" s="113"/>
      <c r="CD105" s="113"/>
      <c r="CE105" s="113"/>
      <c r="CF105" s="113"/>
      <c r="CG105" s="113"/>
      <c r="CH105" s="113"/>
      <c r="CI105" s="113"/>
      <c r="CJ105" s="113"/>
      <c r="CK105" s="113"/>
      <c r="CL105" s="113"/>
      <c r="CM105" s="113"/>
      <c r="CN105" s="113"/>
      <c r="CO105" s="113"/>
      <c r="CP105" s="113"/>
      <c r="CQ105" s="113"/>
      <c r="CR105" s="113"/>
      <c r="CS105" s="113"/>
      <c r="CT105" s="113"/>
      <c r="CU105" s="113"/>
      <c r="CV105" s="113"/>
      <c r="CW105" s="113"/>
      <c r="CX105" s="113"/>
      <c r="CY105" s="113"/>
      <c r="CZ105" s="113"/>
      <c r="DA105" s="113"/>
      <c r="DB105" s="113"/>
    </row>
    <row r="106" spans="1:106" s="7" customFormat="1" ht="57" customHeight="1" thickBot="1" x14ac:dyDescent="0.3">
      <c r="A106" s="28">
        <v>52</v>
      </c>
      <c r="B106" s="29">
        <v>42322106</v>
      </c>
      <c r="C106" s="29">
        <v>1196491259</v>
      </c>
      <c r="D106" s="29" t="s">
        <v>141</v>
      </c>
      <c r="E106" s="29" t="s">
        <v>141</v>
      </c>
      <c r="F106" s="29" t="s">
        <v>142</v>
      </c>
      <c r="G106" s="29"/>
      <c r="H106" s="120">
        <v>1</v>
      </c>
      <c r="I106" s="33">
        <f t="shared" si="21"/>
        <v>6.7699999999999996E-2</v>
      </c>
      <c r="J106" s="33">
        <f t="shared" si="22"/>
        <v>1.0677000000000001</v>
      </c>
      <c r="K106" s="2"/>
      <c r="L106" s="33">
        <f t="shared" si="23"/>
        <v>0.39500000000000002</v>
      </c>
      <c r="M106" s="33">
        <f t="shared" si="24"/>
        <v>1.395</v>
      </c>
      <c r="N106" s="2"/>
      <c r="O106" s="152">
        <f t="shared" si="27"/>
        <v>410467</v>
      </c>
      <c r="P106" s="2"/>
      <c r="Q106" s="153">
        <v>373911.55199999997</v>
      </c>
      <c r="R106" s="4"/>
      <c r="S106" s="2"/>
      <c r="T106" s="152">
        <f t="shared" si="25"/>
        <v>410467</v>
      </c>
      <c r="U106" s="6"/>
      <c r="V106" s="3"/>
      <c r="W106" s="72"/>
      <c r="X106" s="157"/>
      <c r="Y106" s="157"/>
      <c r="Z106" s="157"/>
      <c r="AA106" s="72"/>
      <c r="AB106" s="72"/>
      <c r="AC106" s="158">
        <v>410467</v>
      </c>
      <c r="AD106" s="157"/>
      <c r="AE106" s="156">
        <f t="shared" si="26"/>
        <v>410467</v>
      </c>
      <c r="AF106" s="72"/>
      <c r="AG106" s="3"/>
      <c r="AH106" s="3"/>
      <c r="AI106" s="3"/>
      <c r="AJ106" s="3"/>
      <c r="AK106" s="3"/>
      <c r="AT106"/>
      <c r="AU106"/>
      <c r="AV106"/>
      <c r="AW106"/>
      <c r="AX106"/>
      <c r="AY106"/>
      <c r="AZ106"/>
      <c r="BA106"/>
      <c r="BB106"/>
      <c r="BU106" s="113"/>
      <c r="BV106" s="113"/>
      <c r="BW106" s="113"/>
      <c r="BX106" s="113"/>
      <c r="BY106" s="113"/>
      <c r="BZ106" s="113"/>
      <c r="CA106" s="113"/>
      <c r="CB106" s="113"/>
      <c r="CC106" s="113"/>
      <c r="CD106" s="113"/>
      <c r="CE106" s="113"/>
      <c r="CF106" s="113"/>
      <c r="CG106" s="113"/>
      <c r="CH106" s="113"/>
      <c r="CI106" s="113"/>
      <c r="CJ106" s="113"/>
      <c r="CK106" s="113"/>
      <c r="CL106" s="113"/>
      <c r="CM106" s="113"/>
      <c r="CN106" s="113"/>
      <c r="CO106" s="113"/>
      <c r="CP106" s="113"/>
      <c r="CQ106" s="113"/>
      <c r="CR106" s="113"/>
      <c r="CS106" s="113"/>
      <c r="CT106" s="113"/>
      <c r="CU106" s="113"/>
      <c r="CV106" s="113"/>
      <c r="CW106" s="113"/>
      <c r="CX106" s="113"/>
      <c r="CY106" s="113"/>
      <c r="CZ106" s="113"/>
      <c r="DA106" s="113"/>
      <c r="DB106" s="113"/>
    </row>
    <row r="107" spans="1:106" s="7" customFormat="1" ht="57" customHeight="1" thickBot="1" x14ac:dyDescent="0.3">
      <c r="A107" s="28">
        <v>53</v>
      </c>
      <c r="B107" s="29">
        <v>42322106</v>
      </c>
      <c r="C107" s="29">
        <v>1196491260</v>
      </c>
      <c r="D107" s="29" t="s">
        <v>143</v>
      </c>
      <c r="E107" s="29" t="s">
        <v>143</v>
      </c>
      <c r="F107" s="29" t="s">
        <v>142</v>
      </c>
      <c r="G107" s="29"/>
      <c r="H107" s="33">
        <v>309658</v>
      </c>
      <c r="I107" s="33">
        <f t="shared" si="21"/>
        <v>20963.846600000001</v>
      </c>
      <c r="J107" s="33">
        <f t="shared" si="22"/>
        <v>330621.84659999999</v>
      </c>
      <c r="K107" s="2"/>
      <c r="L107" s="33">
        <f t="shared" si="23"/>
        <v>122314.91</v>
      </c>
      <c r="M107" s="33">
        <f t="shared" si="24"/>
        <v>431972.91000000003</v>
      </c>
      <c r="N107" s="2"/>
      <c r="O107" s="152">
        <f t="shared" si="27"/>
        <v>410967</v>
      </c>
      <c r="P107" s="2"/>
      <c r="Q107" s="153">
        <v>373912.03499999997</v>
      </c>
      <c r="R107" s="4"/>
      <c r="S107" s="2"/>
      <c r="T107" s="152">
        <f t="shared" si="25"/>
        <v>410967</v>
      </c>
      <c r="U107" s="6"/>
      <c r="V107" s="3"/>
      <c r="W107" s="72"/>
      <c r="X107" s="157"/>
      <c r="Y107" s="157"/>
      <c r="Z107" s="157"/>
      <c r="AA107" s="72"/>
      <c r="AB107" s="72"/>
      <c r="AC107" s="158">
        <v>410967</v>
      </c>
      <c r="AD107" s="157"/>
      <c r="AE107" s="156">
        <f t="shared" si="26"/>
        <v>410967</v>
      </c>
      <c r="AF107" s="72"/>
      <c r="AG107" s="3"/>
      <c r="AH107" s="3"/>
      <c r="AI107" s="3"/>
      <c r="AJ107" s="3"/>
      <c r="AK107" s="3"/>
      <c r="AT107"/>
      <c r="AU107"/>
      <c r="AV107"/>
      <c r="AW107"/>
      <c r="AX107"/>
      <c r="AY107"/>
      <c r="AZ107"/>
      <c r="BA107"/>
      <c r="BB107"/>
      <c r="BU107" s="113"/>
      <c r="BV107" s="113"/>
      <c r="BW107" s="113"/>
      <c r="BX107" s="113"/>
      <c r="BY107" s="113"/>
      <c r="BZ107" s="113"/>
      <c r="CA107" s="113"/>
      <c r="CB107" s="113"/>
      <c r="CC107" s="113"/>
      <c r="CD107" s="113"/>
      <c r="CE107" s="113"/>
      <c r="CF107" s="113"/>
      <c r="CG107" s="113"/>
      <c r="CH107" s="113"/>
      <c r="CI107" s="113"/>
      <c r="CJ107" s="113"/>
      <c r="CK107" s="113"/>
      <c r="CL107" s="113"/>
      <c r="CM107" s="113"/>
      <c r="CN107" s="113"/>
      <c r="CO107" s="113"/>
      <c r="CP107" s="113"/>
      <c r="CQ107" s="113"/>
      <c r="CR107" s="113"/>
      <c r="CS107" s="113"/>
      <c r="CT107" s="113"/>
      <c r="CU107" s="113"/>
      <c r="CV107" s="113"/>
      <c r="CW107" s="113"/>
      <c r="CX107" s="113"/>
      <c r="CY107" s="113"/>
      <c r="CZ107" s="113"/>
      <c r="DA107" s="113"/>
      <c r="DB107" s="113"/>
    </row>
    <row r="108" spans="1:106" s="7" customFormat="1" ht="57" customHeight="1" thickBot="1" x14ac:dyDescent="0.3">
      <c r="A108" s="28">
        <v>54</v>
      </c>
      <c r="B108" s="29">
        <v>42322106</v>
      </c>
      <c r="C108" s="29">
        <v>1196491261</v>
      </c>
      <c r="D108" s="29" t="s">
        <v>144</v>
      </c>
      <c r="E108" s="29" t="s">
        <v>145</v>
      </c>
      <c r="F108" s="29" t="s">
        <v>142</v>
      </c>
      <c r="G108" s="29"/>
      <c r="H108" s="33">
        <v>309658</v>
      </c>
      <c r="I108" s="33">
        <f t="shared" si="21"/>
        <v>20963.846600000001</v>
      </c>
      <c r="J108" s="33">
        <f t="shared" si="22"/>
        <v>330621.84659999999</v>
      </c>
      <c r="K108" s="2"/>
      <c r="L108" s="33">
        <f t="shared" si="23"/>
        <v>122314.91</v>
      </c>
      <c r="M108" s="33">
        <f t="shared" si="24"/>
        <v>431972.91000000003</v>
      </c>
      <c r="N108" s="2"/>
      <c r="O108" s="152">
        <f t="shared" si="27"/>
        <v>410967</v>
      </c>
      <c r="P108" s="2"/>
      <c r="Q108" s="153">
        <v>373911.55199999997</v>
      </c>
      <c r="R108" s="4"/>
      <c r="S108" s="2"/>
      <c r="T108" s="152">
        <f t="shared" si="25"/>
        <v>410967</v>
      </c>
      <c r="U108" s="6"/>
      <c r="V108" s="3"/>
      <c r="W108" s="72"/>
      <c r="X108" s="157"/>
      <c r="Y108" s="157"/>
      <c r="Z108" s="157"/>
      <c r="AA108" s="72"/>
      <c r="AB108" s="72"/>
      <c r="AC108" s="158">
        <v>410967</v>
      </c>
      <c r="AD108" s="157"/>
      <c r="AE108" s="156">
        <f t="shared" si="26"/>
        <v>410967</v>
      </c>
      <c r="AF108" s="72"/>
      <c r="AG108" s="3"/>
      <c r="AH108" s="3"/>
      <c r="AI108" s="3"/>
      <c r="AJ108" s="3"/>
      <c r="AK108" s="3"/>
      <c r="AT108"/>
      <c r="AU108"/>
      <c r="AV108"/>
      <c r="AW108"/>
      <c r="AX108"/>
      <c r="AY108"/>
      <c r="AZ108"/>
      <c r="BA108"/>
      <c r="BB108"/>
      <c r="BU108" s="113"/>
      <c r="BV108" s="113"/>
      <c r="BW108" s="113"/>
      <c r="BX108" s="113"/>
      <c r="BY108" s="113"/>
      <c r="BZ108" s="113"/>
      <c r="CA108" s="113"/>
      <c r="CB108" s="113"/>
      <c r="CC108" s="113"/>
      <c r="CD108" s="113"/>
      <c r="CE108" s="113"/>
      <c r="CF108" s="113"/>
      <c r="CG108" s="113"/>
      <c r="CH108" s="113"/>
      <c r="CI108" s="113"/>
      <c r="CJ108" s="113"/>
      <c r="CK108" s="113"/>
      <c r="CL108" s="113"/>
      <c r="CM108" s="113"/>
      <c r="CN108" s="113"/>
      <c r="CO108" s="113"/>
      <c r="CP108" s="113"/>
      <c r="CQ108" s="113"/>
      <c r="CR108" s="113"/>
      <c r="CS108" s="113"/>
      <c r="CT108" s="113"/>
      <c r="CU108" s="113"/>
      <c r="CV108" s="113"/>
      <c r="CW108" s="113"/>
      <c r="CX108" s="113"/>
      <c r="CY108" s="113"/>
      <c r="CZ108" s="113"/>
      <c r="DA108" s="113"/>
      <c r="DB108" s="113"/>
    </row>
    <row r="109" spans="1:106" s="7" customFormat="1" ht="57" customHeight="1" thickBot="1" x14ac:dyDescent="0.3">
      <c r="A109" s="28">
        <v>55</v>
      </c>
      <c r="B109" s="29">
        <v>42322106</v>
      </c>
      <c r="C109" s="29">
        <v>1196491262</v>
      </c>
      <c r="D109" s="29" t="s">
        <v>146</v>
      </c>
      <c r="E109" s="29" t="s">
        <v>147</v>
      </c>
      <c r="F109" s="29" t="s">
        <v>142</v>
      </c>
      <c r="G109" s="29"/>
      <c r="H109" s="120">
        <v>1</v>
      </c>
      <c r="I109" s="33">
        <f t="shared" si="21"/>
        <v>6.7699999999999996E-2</v>
      </c>
      <c r="J109" s="33">
        <f t="shared" si="22"/>
        <v>1.0677000000000001</v>
      </c>
      <c r="K109" s="2"/>
      <c r="L109" s="33">
        <f t="shared" si="23"/>
        <v>0.39500000000000002</v>
      </c>
      <c r="M109" s="33">
        <f t="shared" si="24"/>
        <v>1.395</v>
      </c>
      <c r="N109" s="2"/>
      <c r="O109" s="152">
        <f t="shared" si="27"/>
        <v>473616</v>
      </c>
      <c r="P109" s="2"/>
      <c r="Q109" s="153">
        <v>647904.89599999995</v>
      </c>
      <c r="R109" s="4"/>
      <c r="S109" s="2"/>
      <c r="T109" s="152">
        <f t="shared" si="25"/>
        <v>473616</v>
      </c>
      <c r="U109" s="6"/>
      <c r="V109" s="3"/>
      <c r="W109" s="72"/>
      <c r="X109" s="157"/>
      <c r="Y109" s="157"/>
      <c r="Z109" s="157"/>
      <c r="AA109" s="72"/>
      <c r="AB109" s="72"/>
      <c r="AC109" s="158">
        <v>473616</v>
      </c>
      <c r="AD109" s="157"/>
      <c r="AE109" s="156">
        <f t="shared" si="26"/>
        <v>473616</v>
      </c>
      <c r="AF109" s="72"/>
      <c r="AG109" s="3"/>
      <c r="AH109" s="3"/>
      <c r="AI109" s="3"/>
      <c r="AJ109" s="3"/>
      <c r="AK109" s="3"/>
      <c r="AT109"/>
      <c r="AU109"/>
      <c r="AV109"/>
      <c r="AW109"/>
      <c r="AX109"/>
      <c r="AY109"/>
      <c r="AZ109"/>
      <c r="BA109"/>
      <c r="BB109"/>
      <c r="BU109" s="113"/>
      <c r="BV109" s="113"/>
      <c r="BW109" s="113"/>
      <c r="BX109" s="113"/>
      <c r="BY109" s="113"/>
      <c r="BZ109" s="113"/>
      <c r="CA109" s="113"/>
      <c r="CB109" s="113"/>
      <c r="CC109" s="113"/>
      <c r="CD109" s="113"/>
      <c r="CE109" s="113"/>
      <c r="CF109" s="113"/>
      <c r="CG109" s="113"/>
      <c r="CH109" s="113"/>
      <c r="CI109" s="113"/>
      <c r="CJ109" s="113"/>
      <c r="CK109" s="113"/>
      <c r="CL109" s="113"/>
      <c r="CM109" s="113"/>
      <c r="CN109" s="113"/>
      <c r="CO109" s="113"/>
      <c r="CP109" s="113"/>
      <c r="CQ109" s="113"/>
      <c r="CR109" s="113"/>
      <c r="CS109" s="113"/>
      <c r="CT109" s="113"/>
      <c r="CU109" s="113"/>
      <c r="CV109" s="113"/>
      <c r="CW109" s="113"/>
      <c r="CX109" s="113"/>
      <c r="CY109" s="113"/>
      <c r="CZ109" s="113"/>
      <c r="DA109" s="113"/>
      <c r="DB109" s="113"/>
    </row>
    <row r="110" spans="1:106" s="7" customFormat="1" ht="57" customHeight="1" thickBot="1" x14ac:dyDescent="0.3">
      <c r="A110" s="28">
        <v>56</v>
      </c>
      <c r="B110" s="29">
        <v>42322106</v>
      </c>
      <c r="C110" s="29">
        <v>1196491263</v>
      </c>
      <c r="D110" s="29" t="s">
        <v>148</v>
      </c>
      <c r="E110" s="29" t="s">
        <v>149</v>
      </c>
      <c r="F110" s="29" t="s">
        <v>142</v>
      </c>
      <c r="G110" s="29"/>
      <c r="H110" s="120">
        <v>1</v>
      </c>
      <c r="I110" s="33">
        <f t="shared" si="21"/>
        <v>6.7699999999999996E-2</v>
      </c>
      <c r="J110" s="33">
        <f t="shared" si="22"/>
        <v>1.0677000000000001</v>
      </c>
      <c r="K110" s="2"/>
      <c r="L110" s="33">
        <f t="shared" si="23"/>
        <v>0.39500000000000002</v>
      </c>
      <c r="M110" s="33">
        <f t="shared" si="24"/>
        <v>1.395</v>
      </c>
      <c r="N110" s="2"/>
      <c r="O110" s="152">
        <f t="shared" si="27"/>
        <v>473616</v>
      </c>
      <c r="P110" s="2"/>
      <c r="Q110" s="153">
        <v>451809.79199999996</v>
      </c>
      <c r="R110" s="4"/>
      <c r="S110" s="2"/>
      <c r="T110" s="152">
        <f t="shared" si="25"/>
        <v>473616</v>
      </c>
      <c r="U110" s="6"/>
      <c r="V110" s="3"/>
      <c r="W110" s="72"/>
      <c r="X110" s="157"/>
      <c r="Y110" s="157"/>
      <c r="Z110" s="157"/>
      <c r="AA110" s="72"/>
      <c r="AB110" s="72"/>
      <c r="AC110" s="158">
        <v>473616</v>
      </c>
      <c r="AD110" s="157"/>
      <c r="AE110" s="156">
        <f t="shared" si="26"/>
        <v>473616</v>
      </c>
      <c r="AF110" s="72"/>
      <c r="AG110" s="3"/>
      <c r="AH110" s="3"/>
      <c r="AI110" s="3"/>
      <c r="AJ110" s="3"/>
      <c r="AK110" s="3"/>
      <c r="AT110"/>
      <c r="AU110"/>
      <c r="AV110"/>
      <c r="AW110"/>
      <c r="AX110"/>
      <c r="AY110"/>
      <c r="AZ110"/>
      <c r="BA110"/>
      <c r="BB110"/>
      <c r="BU110" s="113"/>
      <c r="BV110" s="113"/>
      <c r="BW110" s="113"/>
      <c r="BX110" s="113"/>
      <c r="BY110" s="113"/>
      <c r="BZ110" s="113"/>
      <c r="CA110" s="113"/>
      <c r="CB110" s="113"/>
      <c r="CC110" s="113"/>
      <c r="CD110" s="113"/>
      <c r="CE110" s="113"/>
      <c r="CF110" s="113"/>
      <c r="CG110" s="113"/>
      <c r="CH110" s="113"/>
      <c r="CI110" s="113"/>
      <c r="CJ110" s="113"/>
      <c r="CK110" s="113"/>
      <c r="CL110" s="113"/>
      <c r="CM110" s="113"/>
      <c r="CN110" s="113"/>
      <c r="CO110" s="113"/>
      <c r="CP110" s="113"/>
      <c r="CQ110" s="113"/>
      <c r="CR110" s="113"/>
      <c r="CS110" s="113"/>
      <c r="CT110" s="113"/>
      <c r="CU110" s="113"/>
      <c r="CV110" s="113"/>
      <c r="CW110" s="113"/>
      <c r="CX110" s="113"/>
      <c r="CY110" s="113"/>
      <c r="CZ110" s="113"/>
      <c r="DA110" s="113"/>
      <c r="DB110" s="113"/>
    </row>
    <row r="111" spans="1:106" s="7" customFormat="1" ht="57" customHeight="1" thickBot="1" x14ac:dyDescent="0.3">
      <c r="A111" s="28">
        <v>57</v>
      </c>
      <c r="B111" s="29">
        <v>42322106</v>
      </c>
      <c r="C111" s="29">
        <v>1196491264</v>
      </c>
      <c r="D111" s="29" t="s">
        <v>150</v>
      </c>
      <c r="E111" s="29" t="s">
        <v>150</v>
      </c>
      <c r="F111" s="29" t="s">
        <v>142</v>
      </c>
      <c r="G111" s="29"/>
      <c r="H111" s="120">
        <v>1</v>
      </c>
      <c r="I111" s="33">
        <f t="shared" si="21"/>
        <v>6.7699999999999996E-2</v>
      </c>
      <c r="J111" s="33">
        <f t="shared" si="22"/>
        <v>1.0677000000000001</v>
      </c>
      <c r="K111" s="2"/>
      <c r="L111" s="33">
        <f t="shared" si="23"/>
        <v>0.39500000000000002</v>
      </c>
      <c r="M111" s="33">
        <f t="shared" si="24"/>
        <v>1.395</v>
      </c>
      <c r="N111" s="2"/>
      <c r="O111" s="152">
        <f t="shared" si="27"/>
        <v>505190</v>
      </c>
      <c r="P111" s="2"/>
      <c r="Q111" s="153">
        <v>484499.71500000003</v>
      </c>
      <c r="R111" s="4"/>
      <c r="S111" s="2"/>
      <c r="T111" s="152">
        <f t="shared" si="25"/>
        <v>505190</v>
      </c>
      <c r="U111" s="6"/>
      <c r="V111" s="3"/>
      <c r="W111" s="72"/>
      <c r="X111" s="157"/>
      <c r="Y111" s="157"/>
      <c r="Z111" s="157"/>
      <c r="AA111" s="72"/>
      <c r="AB111" s="72"/>
      <c r="AC111" s="158">
        <v>505190</v>
      </c>
      <c r="AD111" s="157"/>
      <c r="AE111" s="156">
        <f t="shared" si="26"/>
        <v>505190</v>
      </c>
      <c r="AF111" s="72"/>
      <c r="AG111" s="3"/>
      <c r="AH111" s="3"/>
      <c r="AI111" s="3"/>
      <c r="AJ111" s="3"/>
      <c r="AK111" s="3"/>
      <c r="AT111"/>
      <c r="AU111"/>
      <c r="AV111"/>
      <c r="AW111"/>
      <c r="AX111"/>
      <c r="AY111"/>
      <c r="AZ111"/>
      <c r="BA111"/>
      <c r="BB111"/>
      <c r="BU111" s="113"/>
      <c r="BV111" s="113"/>
      <c r="BW111" s="113"/>
      <c r="BX111" s="113"/>
      <c r="BY111" s="113"/>
      <c r="BZ111" s="113"/>
      <c r="CA111" s="113"/>
      <c r="CB111" s="113"/>
      <c r="CC111" s="113"/>
      <c r="CD111" s="113"/>
      <c r="CE111" s="113"/>
      <c r="CF111" s="113"/>
      <c r="CG111" s="113"/>
      <c r="CH111" s="113"/>
      <c r="CI111" s="113"/>
      <c r="CJ111" s="113"/>
      <c r="CK111" s="113"/>
      <c r="CL111" s="113"/>
      <c r="CM111" s="113"/>
      <c r="CN111" s="113"/>
      <c r="CO111" s="113"/>
      <c r="CP111" s="113"/>
      <c r="CQ111" s="113"/>
      <c r="CR111" s="113"/>
      <c r="CS111" s="113"/>
      <c r="CT111" s="113"/>
      <c r="CU111" s="113"/>
      <c r="CV111" s="113"/>
      <c r="CW111" s="113"/>
      <c r="CX111" s="113"/>
      <c r="CY111" s="113"/>
      <c r="CZ111" s="113"/>
      <c r="DA111" s="113"/>
      <c r="DB111" s="113"/>
    </row>
    <row r="112" spans="1:106" s="7" customFormat="1" ht="57" customHeight="1" thickBot="1" x14ac:dyDescent="0.3">
      <c r="A112" s="28">
        <v>58</v>
      </c>
      <c r="B112" s="29">
        <v>42322106</v>
      </c>
      <c r="C112" s="29">
        <v>1196491265</v>
      </c>
      <c r="D112" s="29" t="s">
        <v>151</v>
      </c>
      <c r="E112" s="29" t="s">
        <v>151</v>
      </c>
      <c r="F112" s="29" t="s">
        <v>152</v>
      </c>
      <c r="G112" s="29"/>
      <c r="H112" s="33">
        <v>619315</v>
      </c>
      <c r="I112" s="33">
        <f t="shared" si="21"/>
        <v>41927.625499999995</v>
      </c>
      <c r="J112" s="33">
        <f t="shared" si="22"/>
        <v>661242.62549999997</v>
      </c>
      <c r="K112" s="2"/>
      <c r="L112" s="33">
        <f t="shared" si="23"/>
        <v>244629.42499999999</v>
      </c>
      <c r="M112" s="33">
        <f t="shared" si="24"/>
        <v>863944.42500000005</v>
      </c>
      <c r="N112" s="2"/>
      <c r="O112" s="152">
        <f t="shared" si="27"/>
        <v>855911.5</v>
      </c>
      <c r="P112" s="2"/>
      <c r="Q112" s="159">
        <v>747823.10399999993</v>
      </c>
      <c r="R112" s="4"/>
      <c r="S112" s="2"/>
      <c r="T112" s="152">
        <f t="shared" si="25"/>
        <v>747823</v>
      </c>
      <c r="U112" s="6"/>
      <c r="V112" s="3"/>
      <c r="W112" s="72"/>
      <c r="X112" s="74">
        <v>964000</v>
      </c>
      <c r="Y112" s="74">
        <v>0</v>
      </c>
      <c r="Z112" s="74">
        <f>+X112+Y112</f>
        <v>964000</v>
      </c>
      <c r="AA112" s="72"/>
      <c r="AB112" s="72"/>
      <c r="AC112" s="158">
        <v>747823</v>
      </c>
      <c r="AD112" s="74"/>
      <c r="AE112" s="156">
        <f t="shared" si="26"/>
        <v>747823</v>
      </c>
      <c r="AF112" s="72"/>
      <c r="AG112" s="3"/>
      <c r="AH112" s="3"/>
      <c r="AI112" s="3"/>
      <c r="AJ112" s="3"/>
      <c r="AK112" s="3"/>
      <c r="AT112"/>
      <c r="AU112"/>
      <c r="AV112"/>
      <c r="AW112"/>
      <c r="AX112"/>
      <c r="AY112"/>
      <c r="AZ112"/>
      <c r="BA112"/>
      <c r="BB112"/>
      <c r="BU112" s="113"/>
      <c r="BV112" s="113"/>
      <c r="BW112" s="113"/>
      <c r="BX112" s="113"/>
      <c r="BY112" s="113"/>
      <c r="BZ112" s="113"/>
      <c r="CA112" s="113"/>
      <c r="CB112" s="113"/>
      <c r="CC112" s="113"/>
      <c r="CD112" s="113"/>
      <c r="CE112" s="113"/>
      <c r="CF112" s="113"/>
      <c r="CG112" s="113"/>
      <c r="CH112" s="113"/>
      <c r="CI112" s="113"/>
      <c r="CJ112" s="113"/>
      <c r="CK112" s="113"/>
      <c r="CL112" s="113"/>
      <c r="CM112" s="113"/>
      <c r="CN112" s="113"/>
      <c r="CO112" s="113"/>
      <c r="CP112" s="113"/>
      <c r="CQ112" s="113"/>
      <c r="CR112" s="113"/>
      <c r="CS112" s="113"/>
      <c r="CT112" s="113"/>
      <c r="CU112" s="113"/>
      <c r="CV112" s="113"/>
      <c r="CW112" s="113"/>
      <c r="CX112" s="113"/>
      <c r="CY112" s="113"/>
      <c r="CZ112" s="113"/>
      <c r="DA112" s="113"/>
      <c r="DB112" s="113"/>
    </row>
    <row r="113" spans="1:107" s="7" customFormat="1" ht="57" customHeight="1" thickBot="1" x14ac:dyDescent="0.3">
      <c r="A113" s="28">
        <v>59</v>
      </c>
      <c r="B113" s="29">
        <v>42322106</v>
      </c>
      <c r="C113" s="29">
        <v>1196491266</v>
      </c>
      <c r="D113" s="29" t="s">
        <v>153</v>
      </c>
      <c r="E113" s="29" t="s">
        <v>153</v>
      </c>
      <c r="F113" s="29" t="s">
        <v>152</v>
      </c>
      <c r="G113" s="29"/>
      <c r="H113" s="33">
        <v>619315</v>
      </c>
      <c r="I113" s="33">
        <f t="shared" si="21"/>
        <v>41927.625499999995</v>
      </c>
      <c r="J113" s="33">
        <f t="shared" si="22"/>
        <v>661242.62549999997</v>
      </c>
      <c r="K113" s="2"/>
      <c r="L113" s="33">
        <f t="shared" si="23"/>
        <v>244629.42499999999</v>
      </c>
      <c r="M113" s="33">
        <f t="shared" si="24"/>
        <v>863944.42500000005</v>
      </c>
      <c r="N113" s="2"/>
      <c r="O113" s="152">
        <f t="shared" si="27"/>
        <v>855911.5</v>
      </c>
      <c r="P113" s="2"/>
      <c r="Q113" s="153">
        <v>747823.10399999993</v>
      </c>
      <c r="R113" s="4"/>
      <c r="S113" s="2"/>
      <c r="T113" s="152">
        <f t="shared" si="25"/>
        <v>747823</v>
      </c>
      <c r="U113" s="6"/>
      <c r="V113" s="3"/>
      <c r="W113" s="72"/>
      <c r="X113" s="74">
        <v>964000</v>
      </c>
      <c r="Y113" s="74">
        <v>0</v>
      </c>
      <c r="Z113" s="74">
        <f>+X113+Y113</f>
        <v>964000</v>
      </c>
      <c r="AA113" s="72"/>
      <c r="AB113" s="72"/>
      <c r="AC113" s="155">
        <v>747823</v>
      </c>
      <c r="AD113" s="74"/>
      <c r="AE113" s="156">
        <f t="shared" si="26"/>
        <v>747823</v>
      </c>
      <c r="AF113" s="72"/>
      <c r="AG113" s="3"/>
      <c r="AH113" s="3"/>
      <c r="AI113" s="3"/>
      <c r="AJ113" s="3"/>
      <c r="AK113" s="3"/>
      <c r="AT113"/>
      <c r="AU113"/>
      <c r="AV113"/>
      <c r="AW113"/>
      <c r="AX113"/>
      <c r="AY113"/>
      <c r="AZ113"/>
      <c r="BA113"/>
      <c r="BB113"/>
      <c r="BU113" s="113"/>
      <c r="BV113" s="113"/>
      <c r="BW113" s="113"/>
      <c r="BX113" s="113"/>
      <c r="BY113" s="113"/>
      <c r="BZ113" s="113"/>
      <c r="CA113" s="113"/>
      <c r="CB113" s="113"/>
      <c r="CC113" s="113"/>
      <c r="CD113" s="113"/>
      <c r="CE113" s="113"/>
      <c r="CF113" s="113"/>
      <c r="CG113" s="113"/>
      <c r="CH113" s="113"/>
      <c r="CI113" s="113"/>
      <c r="CJ113" s="113"/>
      <c r="CK113" s="113"/>
      <c r="CL113" s="113"/>
      <c r="CM113" s="113"/>
      <c r="CN113" s="113"/>
      <c r="CO113" s="113"/>
      <c r="CP113" s="113"/>
      <c r="CQ113" s="113"/>
      <c r="CR113" s="113"/>
      <c r="CS113" s="113"/>
      <c r="CT113" s="113"/>
      <c r="CU113" s="113"/>
      <c r="CV113" s="113"/>
      <c r="CW113" s="113"/>
      <c r="CX113" s="113"/>
      <c r="CY113" s="113"/>
      <c r="CZ113" s="113"/>
      <c r="DA113" s="113"/>
      <c r="DB113" s="113"/>
    </row>
    <row r="114" spans="1:107" s="7" customFormat="1" ht="44.25" customHeight="1" thickBot="1" x14ac:dyDescent="0.3">
      <c r="A114" s="28">
        <v>60</v>
      </c>
      <c r="B114" s="29">
        <v>42322106</v>
      </c>
      <c r="C114" s="29">
        <v>1196491267</v>
      </c>
      <c r="D114" s="29" t="s">
        <v>154</v>
      </c>
      <c r="E114" s="29" t="s">
        <v>154</v>
      </c>
      <c r="F114" s="29" t="s">
        <v>142</v>
      </c>
      <c r="G114" s="29"/>
      <c r="H114" s="33">
        <v>300000</v>
      </c>
      <c r="I114" s="33">
        <f t="shared" si="21"/>
        <v>20309.999999999996</v>
      </c>
      <c r="J114" s="33">
        <f t="shared" si="22"/>
        <v>320310</v>
      </c>
      <c r="K114" s="2"/>
      <c r="L114" s="33">
        <f t="shared" si="23"/>
        <v>118500</v>
      </c>
      <c r="M114" s="33">
        <f t="shared" si="24"/>
        <v>418500</v>
      </c>
      <c r="N114" s="2"/>
      <c r="O114" s="152">
        <f t="shared" si="27"/>
        <v>440561</v>
      </c>
      <c r="P114" s="2"/>
      <c r="Q114" s="153">
        <v>533125</v>
      </c>
      <c r="R114" s="4"/>
      <c r="S114" s="2"/>
      <c r="T114" s="152">
        <f t="shared" si="25"/>
        <v>440561</v>
      </c>
      <c r="U114" s="6"/>
      <c r="V114" s="3"/>
      <c r="W114" s="72"/>
      <c r="X114" s="157"/>
      <c r="Y114" s="157"/>
      <c r="Z114" s="157"/>
      <c r="AA114" s="72"/>
      <c r="AB114" s="72"/>
      <c r="AC114" s="155">
        <v>440561</v>
      </c>
      <c r="AD114" s="157"/>
      <c r="AE114" s="156">
        <f t="shared" si="26"/>
        <v>440561</v>
      </c>
      <c r="AF114" s="72"/>
      <c r="AG114" s="3"/>
      <c r="AH114" s="3"/>
      <c r="AI114" s="3"/>
      <c r="AJ114" s="3"/>
      <c r="AK114" s="3"/>
      <c r="AT114"/>
      <c r="AU114"/>
      <c r="AV114"/>
      <c r="AW114"/>
      <c r="AX114"/>
      <c r="AY114"/>
      <c r="AZ114"/>
      <c r="BA114"/>
      <c r="BB114"/>
      <c r="BU114" s="113"/>
      <c r="BV114" s="113"/>
      <c r="BW114" s="113"/>
      <c r="BX114" s="113"/>
      <c r="BY114" s="113"/>
      <c r="BZ114" s="113"/>
      <c r="CA114" s="113"/>
      <c r="CB114" s="113"/>
      <c r="CC114" s="113"/>
      <c r="CD114" s="113"/>
      <c r="CE114" s="113"/>
      <c r="CF114" s="113"/>
      <c r="CG114" s="113"/>
      <c r="CH114" s="113"/>
      <c r="CI114" s="113"/>
      <c r="CJ114" s="113"/>
      <c r="CK114" s="113"/>
      <c r="CL114" s="113"/>
      <c r="CM114" s="113"/>
      <c r="CN114" s="113"/>
      <c r="CO114" s="113"/>
      <c r="CP114" s="113"/>
      <c r="CQ114" s="113"/>
      <c r="CR114" s="113"/>
      <c r="CS114" s="113"/>
      <c r="CT114" s="113"/>
      <c r="CU114" s="113"/>
      <c r="CV114" s="113"/>
      <c r="CW114" s="113"/>
      <c r="CX114" s="113"/>
      <c r="CY114" s="113"/>
      <c r="CZ114" s="113"/>
      <c r="DA114" s="113"/>
      <c r="DB114" s="113"/>
    </row>
    <row r="115" spans="1:107" s="7" customFormat="1" ht="47.25" customHeight="1" thickBot="1" x14ac:dyDescent="0.3">
      <c r="A115" s="28">
        <v>61</v>
      </c>
      <c r="B115" s="29">
        <v>42322106</v>
      </c>
      <c r="C115" s="29">
        <v>1196491268</v>
      </c>
      <c r="D115" s="29" t="s">
        <v>155</v>
      </c>
      <c r="E115" s="29" t="s">
        <v>155</v>
      </c>
      <c r="F115" s="29" t="s">
        <v>142</v>
      </c>
      <c r="G115" s="29"/>
      <c r="H115" s="120">
        <v>1</v>
      </c>
      <c r="I115" s="33">
        <f t="shared" si="21"/>
        <v>6.7699999999999996E-2</v>
      </c>
      <c r="J115" s="33">
        <f t="shared" si="22"/>
        <v>1.0677000000000001</v>
      </c>
      <c r="K115" s="2"/>
      <c r="L115" s="33">
        <f t="shared" si="23"/>
        <v>0.39500000000000002</v>
      </c>
      <c r="M115" s="33">
        <f t="shared" si="24"/>
        <v>1.395</v>
      </c>
      <c r="N115" s="2"/>
      <c r="O115" s="160">
        <f t="shared" si="27"/>
        <v>440561</v>
      </c>
      <c r="P115" s="2"/>
      <c r="Q115" s="153">
        <v>533125</v>
      </c>
      <c r="R115" s="4"/>
      <c r="S115" s="2"/>
      <c r="T115" s="160">
        <f t="shared" si="25"/>
        <v>440561</v>
      </c>
      <c r="U115" s="6"/>
      <c r="V115" s="3"/>
      <c r="W115" s="72"/>
      <c r="X115" s="157"/>
      <c r="Y115" s="157"/>
      <c r="Z115" s="157"/>
      <c r="AA115" s="72"/>
      <c r="AB115" s="72"/>
      <c r="AC115" s="155">
        <v>440561</v>
      </c>
      <c r="AD115" s="157"/>
      <c r="AE115" s="156">
        <f t="shared" si="26"/>
        <v>440561</v>
      </c>
      <c r="AF115" s="72"/>
      <c r="AG115" s="3"/>
      <c r="AH115" s="3"/>
      <c r="AI115" s="3"/>
      <c r="AJ115" s="3"/>
      <c r="AK115" s="3"/>
      <c r="AT115"/>
      <c r="AU115"/>
      <c r="AV115"/>
      <c r="AW115"/>
      <c r="AX115"/>
      <c r="AY115"/>
      <c r="AZ115"/>
      <c r="BA115"/>
      <c r="BB115"/>
      <c r="BU115" s="113"/>
      <c r="BV115" s="113"/>
      <c r="BW115" s="113"/>
      <c r="BX115" s="113"/>
      <c r="BY115" s="113"/>
      <c r="BZ115" s="113"/>
      <c r="CA115" s="113"/>
      <c r="CB115" s="113"/>
      <c r="CC115" s="113"/>
      <c r="CD115" s="113"/>
      <c r="CE115" s="113"/>
      <c r="CF115" s="113"/>
      <c r="CG115" s="113"/>
      <c r="CH115" s="113"/>
      <c r="CI115" s="113"/>
      <c r="CJ115" s="113"/>
      <c r="CK115" s="113"/>
      <c r="CL115" s="113"/>
      <c r="CM115" s="113"/>
      <c r="CN115" s="113"/>
      <c r="CO115" s="113"/>
      <c r="CP115" s="113"/>
      <c r="CQ115" s="113"/>
      <c r="CR115" s="113"/>
      <c r="CS115" s="113"/>
      <c r="CT115" s="113"/>
      <c r="CU115" s="113"/>
      <c r="CV115" s="113"/>
      <c r="CW115" s="113"/>
      <c r="CX115" s="113"/>
      <c r="CY115" s="113"/>
      <c r="CZ115" s="113"/>
      <c r="DA115" s="113"/>
      <c r="DB115" s="113"/>
    </row>
    <row r="116" spans="1:107" s="7" customFormat="1" ht="15" x14ac:dyDescent="0.25">
      <c r="A116" s="41"/>
      <c r="B116" s="41"/>
      <c r="C116" s="41"/>
      <c r="D116" s="41"/>
      <c r="E116" s="41"/>
      <c r="F116" s="41"/>
      <c r="G116" s="41"/>
      <c r="H116" s="3"/>
      <c r="I116" s="3"/>
      <c r="J116" s="3"/>
      <c r="K116" s="4"/>
      <c r="L116" s="4"/>
      <c r="M116" s="161"/>
      <c r="N116" s="161"/>
      <c r="O116" s="161"/>
      <c r="P116" s="161"/>
      <c r="Q116" s="161"/>
      <c r="R116" s="161"/>
      <c r="S116" s="161"/>
      <c r="T116" s="162"/>
      <c r="U116" s="6"/>
      <c r="V116" s="3"/>
      <c r="W116" s="3"/>
      <c r="X116" s="3"/>
      <c r="Y116" s="3"/>
      <c r="Z116" s="3"/>
      <c r="AA116" s="3"/>
      <c r="AB116" s="3"/>
      <c r="AC116" s="3"/>
      <c r="AD116" s="3"/>
      <c r="AE116" s="3"/>
      <c r="AF116" s="3"/>
      <c r="AG116" s="3"/>
      <c r="AH116" s="3"/>
      <c r="AI116" s="3"/>
      <c r="AJ116" s="3"/>
      <c r="AK116" s="3"/>
      <c r="AT116"/>
      <c r="AU116"/>
      <c r="AV116"/>
      <c r="AW116"/>
      <c r="AX116"/>
      <c r="AY116"/>
      <c r="AZ116"/>
      <c r="BA116"/>
      <c r="BB116"/>
      <c r="BU116" s="113"/>
      <c r="BV116" s="113"/>
      <c r="BW116" s="113"/>
      <c r="BX116" s="113"/>
      <c r="BY116" s="113"/>
      <c r="BZ116" s="113"/>
      <c r="CA116" s="113"/>
      <c r="CB116" s="113"/>
      <c r="CC116" s="113"/>
      <c r="CD116" s="113"/>
      <c r="CE116" s="113"/>
      <c r="CF116" s="113"/>
      <c r="CG116" s="113"/>
      <c r="CH116" s="113"/>
      <c r="CI116" s="113"/>
      <c r="CJ116" s="113"/>
      <c r="CK116" s="113"/>
      <c r="CL116" s="113"/>
      <c r="CM116" s="113"/>
      <c r="CN116" s="113"/>
      <c r="CO116" s="113"/>
      <c r="CP116" s="113"/>
      <c r="CQ116" s="113"/>
      <c r="CR116" s="113"/>
      <c r="CS116" s="113"/>
      <c r="CT116" s="113"/>
      <c r="CU116" s="113"/>
      <c r="CV116" s="113"/>
      <c r="CW116" s="113"/>
      <c r="CX116" s="113"/>
      <c r="CY116" s="113"/>
      <c r="CZ116" s="113"/>
      <c r="DA116" s="113"/>
      <c r="DB116" s="113"/>
    </row>
    <row r="117" spans="1:107" s="7" customFormat="1" thickBot="1" x14ac:dyDescent="0.3">
      <c r="A117" s="41"/>
      <c r="B117" s="41"/>
      <c r="C117" s="41"/>
      <c r="D117" s="41"/>
      <c r="E117" s="41"/>
      <c r="F117" s="41"/>
      <c r="G117" s="41"/>
      <c r="H117" s="3"/>
      <c r="I117" s="3"/>
      <c r="J117" s="3"/>
      <c r="K117" s="4"/>
      <c r="L117" s="4"/>
      <c r="M117" s="4"/>
      <c r="N117" s="4"/>
      <c r="O117" s="4"/>
      <c r="P117" s="4"/>
      <c r="Q117" s="4"/>
      <c r="R117" s="4"/>
      <c r="S117" s="4"/>
      <c r="T117" s="5"/>
      <c r="U117" s="6"/>
      <c r="V117" s="3"/>
      <c r="W117" s="3"/>
      <c r="X117" s="3"/>
      <c r="Y117" s="3"/>
      <c r="Z117" s="3"/>
      <c r="AA117" s="3"/>
      <c r="AB117" s="3"/>
      <c r="AC117" s="3"/>
      <c r="AD117" s="3"/>
      <c r="AE117" s="3"/>
      <c r="AF117" s="3"/>
      <c r="AG117" s="3"/>
      <c r="AH117" s="3"/>
      <c r="AI117" s="3"/>
      <c r="AJ117" s="3"/>
      <c r="AK117" s="3"/>
      <c r="AT117"/>
      <c r="AU117"/>
      <c r="AV117"/>
      <c r="AW117"/>
      <c r="AX117"/>
      <c r="AY117"/>
      <c r="AZ117"/>
      <c r="BA117"/>
      <c r="BB117"/>
      <c r="BU117" s="113"/>
      <c r="BV117" s="113"/>
      <c r="BW117" s="113"/>
      <c r="BX117" s="113"/>
      <c r="BY117" s="113"/>
      <c r="BZ117" s="113"/>
      <c r="CA117" s="113"/>
      <c r="CB117" s="113"/>
      <c r="CC117" s="113"/>
      <c r="CD117" s="113"/>
      <c r="CE117" s="113"/>
      <c r="CF117" s="113"/>
      <c r="CG117" s="113"/>
      <c r="CH117" s="113"/>
      <c r="CI117" s="113"/>
      <c r="CJ117" s="113"/>
      <c r="CK117" s="113"/>
      <c r="CL117" s="113"/>
      <c r="CM117" s="113"/>
      <c r="CN117" s="113"/>
      <c r="CO117" s="113"/>
      <c r="CP117" s="113"/>
      <c r="CQ117" s="113"/>
      <c r="CR117" s="113"/>
      <c r="CS117" s="113"/>
      <c r="CT117" s="113"/>
      <c r="CU117" s="113"/>
      <c r="CV117" s="113"/>
      <c r="CW117" s="113"/>
      <c r="CX117" s="113"/>
      <c r="CY117" s="113"/>
      <c r="CZ117" s="113"/>
      <c r="DA117" s="113"/>
      <c r="DB117" s="113"/>
    </row>
    <row r="118" spans="1:107" s="21" customFormat="1" ht="27" customHeight="1" thickBot="1" x14ac:dyDescent="0.3">
      <c r="A118" s="318" t="s">
        <v>156</v>
      </c>
      <c r="B118" s="319"/>
      <c r="C118" s="319"/>
      <c r="D118" s="319"/>
      <c r="E118" s="43"/>
      <c r="F118" s="43"/>
      <c r="G118" s="43"/>
      <c r="H118" s="62"/>
      <c r="I118" s="62"/>
      <c r="J118" s="62"/>
      <c r="K118" s="63"/>
      <c r="L118" s="320" t="s">
        <v>13</v>
      </c>
      <c r="M118" s="320" t="s">
        <v>14</v>
      </c>
      <c r="N118" s="63"/>
      <c r="O118" s="328" t="s">
        <v>15</v>
      </c>
      <c r="P118" s="63"/>
      <c r="Q118" s="348" t="s">
        <v>45</v>
      </c>
      <c r="R118" s="125"/>
      <c r="S118" s="63"/>
      <c r="T118" s="331"/>
      <c r="U118" s="20"/>
      <c r="V118" s="20"/>
      <c r="W118" s="20"/>
      <c r="X118" s="20"/>
      <c r="Y118" s="20"/>
      <c r="Z118" s="20"/>
      <c r="AA118" s="20"/>
      <c r="AB118" s="20"/>
      <c r="AC118" s="20"/>
      <c r="AD118" s="20"/>
      <c r="AE118" s="20"/>
      <c r="AF118" s="20"/>
      <c r="AG118" s="20"/>
      <c r="AH118" s="20"/>
      <c r="AI118" s="20"/>
      <c r="AJ118" s="20"/>
      <c r="AK118" s="20"/>
      <c r="BC118" s="255"/>
      <c r="BD118" s="255"/>
      <c r="BE118" s="255"/>
      <c r="BF118" s="255"/>
      <c r="BG118" s="255"/>
      <c r="BH118" s="255"/>
      <c r="BI118" s="255"/>
      <c r="BJ118" s="255"/>
      <c r="BK118" s="255"/>
      <c r="BL118" s="255"/>
      <c r="BM118" s="255"/>
      <c r="BN118" s="255"/>
      <c r="BO118" s="255"/>
      <c r="BP118" s="255"/>
      <c r="BQ118" s="255"/>
      <c r="BR118" s="255"/>
      <c r="BS118" s="255"/>
      <c r="BT118" s="255"/>
      <c r="BU118" s="258"/>
      <c r="BV118" s="258"/>
      <c r="BW118" s="258"/>
      <c r="BX118" s="258"/>
      <c r="BY118" s="258"/>
      <c r="BZ118" s="258"/>
      <c r="CA118" s="258"/>
      <c r="CB118" s="258"/>
      <c r="CC118" s="258"/>
      <c r="CD118" s="258"/>
      <c r="CE118" s="258"/>
      <c r="CF118" s="258"/>
      <c r="CG118" s="258"/>
      <c r="CH118" s="258"/>
      <c r="CI118" s="258"/>
      <c r="CJ118" s="258"/>
      <c r="CK118" s="258"/>
      <c r="CL118" s="258"/>
      <c r="CM118" s="258"/>
      <c r="CN118" s="258"/>
      <c r="CO118" s="258"/>
      <c r="CP118" s="258"/>
      <c r="CQ118" s="258"/>
      <c r="CR118" s="258"/>
      <c r="CS118" s="258"/>
      <c r="CT118" s="258"/>
      <c r="CU118" s="258"/>
      <c r="CV118" s="258"/>
      <c r="CW118" s="258"/>
      <c r="CX118" s="258"/>
      <c r="CY118" s="258"/>
      <c r="CZ118" s="258"/>
      <c r="DA118" s="258"/>
      <c r="DB118" s="258"/>
      <c r="DC118" s="255"/>
    </row>
    <row r="119" spans="1:107" s="21" customFormat="1" thickBot="1" x14ac:dyDescent="0.3">
      <c r="A119" s="322" t="s">
        <v>157</v>
      </c>
      <c r="B119" s="323"/>
      <c r="C119" s="323"/>
      <c r="D119" s="323"/>
      <c r="E119" s="80"/>
      <c r="F119" s="15"/>
      <c r="G119" s="80"/>
      <c r="H119" s="50"/>
      <c r="I119" s="50"/>
      <c r="J119" s="50"/>
      <c r="K119" s="81"/>
      <c r="L119" s="320"/>
      <c r="M119" s="320"/>
      <c r="N119" s="81"/>
      <c r="O119" s="328"/>
      <c r="P119" s="81"/>
      <c r="Q119" s="349"/>
      <c r="R119" s="126"/>
      <c r="S119" s="81"/>
      <c r="T119" s="331"/>
      <c r="U119" s="20"/>
      <c r="V119" s="20"/>
      <c r="W119" s="20"/>
      <c r="X119" s="20"/>
      <c r="Y119" s="20"/>
      <c r="Z119" s="20"/>
      <c r="AA119" s="20"/>
      <c r="AB119" s="20"/>
      <c r="AC119" s="20"/>
      <c r="AD119" s="20"/>
      <c r="AE119" s="20"/>
      <c r="AF119" s="20"/>
      <c r="AG119" s="20"/>
      <c r="AH119" s="20"/>
      <c r="AI119" s="20"/>
      <c r="AJ119" s="20"/>
      <c r="AK119" s="20"/>
      <c r="BC119" s="255"/>
      <c r="BD119" s="255"/>
      <c r="BE119" s="255"/>
      <c r="BF119" s="255"/>
      <c r="BG119" s="255"/>
      <c r="BH119" s="255"/>
      <c r="BI119" s="255"/>
      <c r="BJ119" s="255"/>
      <c r="BK119" s="255"/>
      <c r="BL119" s="255"/>
      <c r="BM119" s="255"/>
      <c r="BN119" s="255"/>
      <c r="BO119" s="255"/>
      <c r="BP119" s="255"/>
      <c r="BQ119" s="255"/>
      <c r="BR119" s="255"/>
      <c r="BS119" s="255"/>
      <c r="BT119" s="255"/>
      <c r="BU119" s="258"/>
      <c r="BV119" s="258"/>
      <c r="BW119" s="258"/>
      <c r="BX119" s="258"/>
      <c r="BY119" s="258"/>
      <c r="BZ119" s="258"/>
      <c r="CA119" s="258"/>
      <c r="CB119" s="258"/>
      <c r="CC119" s="258"/>
      <c r="CD119" s="258"/>
      <c r="CE119" s="258"/>
      <c r="CF119" s="258"/>
      <c r="CG119" s="258"/>
      <c r="CH119" s="258"/>
      <c r="CI119" s="258"/>
      <c r="CJ119" s="258"/>
      <c r="CK119" s="258"/>
      <c r="CL119" s="258"/>
      <c r="CM119" s="258"/>
      <c r="CN119" s="258"/>
      <c r="CO119" s="258"/>
      <c r="CP119" s="258"/>
      <c r="CQ119" s="258"/>
      <c r="CR119" s="258"/>
      <c r="CS119" s="258"/>
      <c r="CT119" s="258"/>
      <c r="CU119" s="258"/>
      <c r="CV119" s="258"/>
      <c r="CW119" s="258"/>
      <c r="CX119" s="258"/>
      <c r="CY119" s="258"/>
      <c r="CZ119" s="258"/>
      <c r="DA119" s="258"/>
      <c r="DB119" s="258"/>
      <c r="DC119" s="255"/>
    </row>
    <row r="120" spans="1:107" s="7" customFormat="1" ht="39.75" customHeight="1" thickBot="1" x14ac:dyDescent="0.3">
      <c r="A120" s="52" t="s">
        <v>48</v>
      </c>
      <c r="B120" s="83" t="s">
        <v>4</v>
      </c>
      <c r="C120" s="83" t="s">
        <v>5</v>
      </c>
      <c r="D120" s="83" t="s">
        <v>50</v>
      </c>
      <c r="E120" s="83" t="s">
        <v>102</v>
      </c>
      <c r="F120" s="23" t="s">
        <v>52</v>
      </c>
      <c r="G120" s="52" t="s">
        <v>9</v>
      </c>
      <c r="H120" s="83" t="s">
        <v>78</v>
      </c>
      <c r="I120" s="83" t="s">
        <v>11</v>
      </c>
      <c r="J120" s="83" t="s">
        <v>12</v>
      </c>
      <c r="K120" s="38"/>
      <c r="L120" s="320"/>
      <c r="M120" s="320"/>
      <c r="N120" s="38"/>
      <c r="O120" s="34"/>
      <c r="P120" s="38"/>
      <c r="Q120" s="53" t="s">
        <v>16</v>
      </c>
      <c r="R120" s="84"/>
      <c r="S120" s="38"/>
      <c r="T120" s="54" t="s">
        <v>53</v>
      </c>
      <c r="U120" s="6"/>
      <c r="V120" s="3"/>
      <c r="W120" s="3"/>
      <c r="X120" s="3"/>
      <c r="Y120" s="3"/>
      <c r="Z120" s="3"/>
      <c r="AA120" s="3"/>
      <c r="AB120" s="3"/>
      <c r="AC120" s="3"/>
      <c r="AD120" s="3"/>
      <c r="AE120" s="3"/>
      <c r="AF120" s="3"/>
      <c r="AG120" s="3"/>
      <c r="AH120" s="3"/>
      <c r="AI120" s="3"/>
      <c r="AJ120" s="3"/>
      <c r="AK120" s="3"/>
      <c r="AT120"/>
      <c r="AU120"/>
      <c r="AV120"/>
      <c r="AW120"/>
      <c r="AX120"/>
      <c r="AY120"/>
      <c r="AZ120"/>
      <c r="BA120"/>
      <c r="BB120"/>
      <c r="BU120" s="113"/>
      <c r="BV120" s="113"/>
      <c r="BW120" s="113"/>
      <c r="BX120" s="113"/>
      <c r="BY120" s="113"/>
      <c r="BZ120" s="113"/>
      <c r="CA120" s="113"/>
      <c r="CB120" s="113"/>
      <c r="CC120" s="113"/>
      <c r="CD120" s="113"/>
      <c r="CE120" s="113"/>
      <c r="CF120" s="113"/>
      <c r="CG120" s="113"/>
      <c r="CH120" s="113"/>
      <c r="CI120" s="113"/>
      <c r="CJ120" s="113"/>
      <c r="CK120" s="113"/>
      <c r="CL120" s="113"/>
      <c r="CM120" s="113"/>
      <c r="CN120" s="113"/>
      <c r="CO120" s="113"/>
      <c r="CP120" s="113"/>
      <c r="CQ120" s="113"/>
      <c r="CR120" s="113"/>
      <c r="CS120" s="113"/>
      <c r="CT120" s="113"/>
      <c r="CU120" s="113"/>
      <c r="CV120" s="113"/>
      <c r="CW120" s="113"/>
      <c r="CX120" s="113"/>
      <c r="CY120" s="113"/>
      <c r="CZ120" s="113"/>
      <c r="DA120" s="113"/>
      <c r="DB120" s="113"/>
    </row>
    <row r="121" spans="1:107" s="7" customFormat="1" ht="83.25" customHeight="1" thickBot="1" x14ac:dyDescent="0.3">
      <c r="A121" s="164">
        <v>62</v>
      </c>
      <c r="B121" s="29">
        <v>42295601</v>
      </c>
      <c r="C121" s="29">
        <v>1186220065</v>
      </c>
      <c r="D121" s="29" t="s">
        <v>158</v>
      </c>
      <c r="E121" s="29" t="s">
        <v>159</v>
      </c>
      <c r="F121" s="29" t="s">
        <v>33</v>
      </c>
      <c r="G121" s="29"/>
      <c r="H121" s="120">
        <v>306240</v>
      </c>
      <c r="I121" s="33">
        <f>H121*6.77/100</f>
        <v>20732.447999999997</v>
      </c>
      <c r="J121" s="33">
        <f>H121+I121</f>
        <v>326972.44799999997</v>
      </c>
      <c r="K121" s="2"/>
      <c r="L121" s="33">
        <f>H121*39.5/100</f>
        <v>120964.8</v>
      </c>
      <c r="M121" s="33">
        <f>H121+L121</f>
        <v>427204.8</v>
      </c>
      <c r="N121" s="2"/>
      <c r="O121" s="160"/>
      <c r="P121" s="2"/>
      <c r="Q121" s="153">
        <v>374868.38399999996</v>
      </c>
      <c r="R121" s="4"/>
      <c r="S121" s="2"/>
      <c r="T121" s="152">
        <f>M121</f>
        <v>427204.8</v>
      </c>
      <c r="U121" s="6"/>
      <c r="V121" s="3"/>
      <c r="W121" s="3"/>
      <c r="X121" s="3"/>
      <c r="Y121" s="3"/>
      <c r="Z121" s="3"/>
      <c r="AA121" s="3"/>
      <c r="AB121" s="3"/>
      <c r="AC121" s="3"/>
      <c r="AD121" s="3"/>
      <c r="AE121" s="3"/>
      <c r="AF121" s="3"/>
      <c r="AG121" s="3"/>
      <c r="AH121" s="3"/>
      <c r="AI121" s="3"/>
      <c r="AJ121" s="3"/>
      <c r="AK121" s="3"/>
      <c r="AT121"/>
      <c r="AU121"/>
      <c r="AV121"/>
      <c r="AW121"/>
      <c r="AX121"/>
      <c r="AY121"/>
      <c r="AZ121"/>
      <c r="BA121"/>
      <c r="BB121"/>
      <c r="BU121" s="113"/>
      <c r="BV121" s="113"/>
      <c r="BW121" s="113"/>
      <c r="BX121" s="113"/>
      <c r="BY121" s="113"/>
      <c r="BZ121" s="113"/>
      <c r="CA121" s="113"/>
      <c r="CB121" s="113"/>
      <c r="CC121" s="113"/>
      <c r="CD121" s="113"/>
      <c r="CE121" s="113"/>
      <c r="CF121" s="113"/>
      <c r="CG121" s="113"/>
      <c r="CH121" s="113"/>
      <c r="CI121" s="113"/>
      <c r="CJ121" s="113"/>
      <c r="CK121" s="113"/>
      <c r="CL121" s="113"/>
      <c r="CM121" s="113"/>
      <c r="CN121" s="113"/>
      <c r="CO121" s="113"/>
      <c r="CP121" s="113"/>
      <c r="CQ121" s="113"/>
      <c r="CR121" s="113"/>
      <c r="CS121" s="113"/>
      <c r="CT121" s="113"/>
      <c r="CU121" s="113"/>
      <c r="CV121" s="113"/>
      <c r="CW121" s="113"/>
      <c r="CX121" s="113"/>
      <c r="CY121" s="113"/>
      <c r="CZ121" s="113"/>
      <c r="DA121" s="113"/>
      <c r="DB121" s="113"/>
    </row>
    <row r="122" spans="1:107" s="7" customFormat="1" ht="15.75" hidden="1" customHeight="1" thickBot="1" x14ac:dyDescent="0.3">
      <c r="A122" s="164"/>
      <c r="B122" s="29">
        <v>42182300</v>
      </c>
      <c r="C122" s="29"/>
      <c r="D122" s="29"/>
      <c r="E122" s="29"/>
      <c r="F122" s="29"/>
      <c r="G122" s="29"/>
      <c r="H122" s="120"/>
      <c r="I122" s="33"/>
      <c r="J122" s="33"/>
      <c r="K122" s="2"/>
      <c r="L122" s="33"/>
      <c r="M122" s="33"/>
      <c r="N122" s="2"/>
      <c r="O122" s="160"/>
      <c r="P122" s="2"/>
      <c r="Q122" s="153"/>
      <c r="R122" s="4"/>
      <c r="S122" s="2"/>
      <c r="T122" s="160"/>
      <c r="U122" s="6"/>
      <c r="V122" s="3"/>
      <c r="W122" s="3"/>
      <c r="X122" s="3"/>
      <c r="Y122" s="3"/>
      <c r="Z122" s="3"/>
      <c r="AA122" s="3"/>
      <c r="AB122" s="3"/>
      <c r="AC122" s="3"/>
      <c r="AD122" s="3"/>
      <c r="AE122" s="3"/>
      <c r="AF122" s="3"/>
      <c r="AG122" s="3"/>
      <c r="AH122" s="3"/>
      <c r="AI122" s="3"/>
      <c r="AJ122" s="3"/>
      <c r="AK122" s="3"/>
      <c r="AT122"/>
      <c r="AU122"/>
      <c r="AV122"/>
      <c r="AW122"/>
      <c r="AX122"/>
      <c r="AY122"/>
      <c r="AZ122"/>
      <c r="BA122"/>
      <c r="BB122"/>
      <c r="BU122" s="113"/>
      <c r="BV122" s="113"/>
      <c r="BW122" s="113"/>
      <c r="BX122" s="113"/>
      <c r="BY122" s="113"/>
      <c r="BZ122" s="113"/>
      <c r="CA122" s="113"/>
      <c r="CB122" s="113"/>
      <c r="CC122" s="113"/>
      <c r="CD122" s="113"/>
      <c r="CE122" s="113"/>
      <c r="CF122" s="113"/>
      <c r="CG122" s="113"/>
      <c r="CH122" s="113"/>
      <c r="CI122" s="113"/>
      <c r="CJ122" s="113"/>
      <c r="CK122" s="113"/>
      <c r="CL122" s="113"/>
      <c r="CM122" s="113"/>
      <c r="CN122" s="113"/>
      <c r="CO122" s="113"/>
      <c r="CP122" s="113"/>
      <c r="CQ122" s="113"/>
      <c r="CR122" s="113"/>
      <c r="CS122" s="113"/>
      <c r="CT122" s="113"/>
      <c r="CU122" s="113"/>
      <c r="CV122" s="113"/>
      <c r="CW122" s="113"/>
      <c r="CX122" s="113"/>
      <c r="CY122" s="113"/>
      <c r="CZ122" s="113"/>
      <c r="DA122" s="113"/>
      <c r="DB122" s="113"/>
    </row>
    <row r="123" spans="1:107" s="7" customFormat="1" ht="15" x14ac:dyDescent="0.25">
      <c r="A123" s="41"/>
      <c r="B123" s="41"/>
      <c r="C123" s="41"/>
      <c r="D123" s="41"/>
      <c r="E123" s="41"/>
      <c r="F123" s="41"/>
      <c r="G123" s="41"/>
      <c r="H123" s="3"/>
      <c r="I123" s="3"/>
      <c r="J123" s="3"/>
      <c r="K123" s="2"/>
      <c r="L123" s="4"/>
      <c r="M123" s="4"/>
      <c r="N123" s="4"/>
      <c r="O123" s="4"/>
      <c r="P123" s="4"/>
      <c r="Q123" s="4"/>
      <c r="R123" s="4"/>
      <c r="S123" s="4"/>
      <c r="T123" s="5"/>
      <c r="U123" s="6"/>
      <c r="V123" s="3"/>
      <c r="W123" s="3"/>
      <c r="X123" s="3"/>
      <c r="Y123" s="3"/>
      <c r="Z123" s="3"/>
      <c r="AA123" s="3"/>
      <c r="AB123" s="3"/>
      <c r="AC123" s="3"/>
      <c r="AD123" s="3"/>
      <c r="AE123" s="3"/>
      <c r="AF123" s="3"/>
      <c r="AG123" s="3"/>
      <c r="AH123" s="3"/>
      <c r="AI123" s="3"/>
      <c r="AJ123" s="3"/>
      <c r="AK123" s="3"/>
      <c r="AT123"/>
      <c r="AU123"/>
      <c r="AV123"/>
      <c r="AW123"/>
      <c r="AX123"/>
      <c r="AY123"/>
      <c r="AZ123"/>
      <c r="BA123"/>
      <c r="BB123"/>
      <c r="BU123" s="113"/>
      <c r="BV123" s="113"/>
      <c r="BW123" s="113"/>
      <c r="BX123" s="113"/>
      <c r="BY123" s="113"/>
      <c r="BZ123" s="113"/>
      <c r="CA123" s="113"/>
      <c r="CB123" s="113"/>
      <c r="CC123" s="113"/>
      <c r="CD123" s="113"/>
      <c r="CE123" s="113"/>
      <c r="CF123" s="113"/>
      <c r="CG123" s="113"/>
      <c r="CH123" s="113"/>
      <c r="CI123" s="113"/>
      <c r="CJ123" s="113"/>
      <c r="CK123" s="113"/>
      <c r="CL123" s="113"/>
      <c r="CM123" s="113"/>
      <c r="CN123" s="113"/>
      <c r="CO123" s="113"/>
      <c r="CP123" s="113"/>
      <c r="CQ123" s="113"/>
      <c r="CR123" s="113"/>
      <c r="CS123" s="113"/>
      <c r="CT123" s="113"/>
      <c r="CU123" s="113"/>
      <c r="CV123" s="113"/>
      <c r="CW123" s="113"/>
      <c r="CX123" s="113"/>
      <c r="CY123" s="113"/>
      <c r="CZ123" s="113"/>
      <c r="DA123" s="113"/>
      <c r="DB123" s="113"/>
    </row>
    <row r="124" spans="1:107" s="7" customFormat="1" ht="9.75" customHeight="1" thickBot="1" x14ac:dyDescent="0.3">
      <c r="A124" s="41"/>
      <c r="B124" s="41"/>
      <c r="C124" s="41"/>
      <c r="D124" s="41"/>
      <c r="E124" s="41"/>
      <c r="F124" s="41"/>
      <c r="G124" s="41"/>
      <c r="H124" s="3"/>
      <c r="I124" s="3"/>
      <c r="J124" s="3"/>
      <c r="K124" s="2"/>
      <c r="L124" s="4"/>
      <c r="M124" s="4"/>
      <c r="N124" s="4"/>
      <c r="O124" s="4"/>
      <c r="P124" s="4"/>
      <c r="Q124" s="4"/>
      <c r="R124" s="4"/>
      <c r="S124" s="4"/>
      <c r="T124" s="5"/>
      <c r="U124" s="6"/>
      <c r="V124" s="3"/>
      <c r="W124" s="3"/>
      <c r="X124" s="3"/>
      <c r="Y124" s="3"/>
      <c r="Z124" s="3"/>
      <c r="AA124" s="3"/>
      <c r="AB124" s="3"/>
      <c r="AC124" s="3"/>
      <c r="AD124" s="3"/>
      <c r="AE124" s="3"/>
      <c r="AF124" s="3"/>
      <c r="AG124" s="3"/>
      <c r="AH124" s="3"/>
      <c r="AI124" s="3"/>
      <c r="AJ124" s="3"/>
      <c r="AK124" s="3"/>
      <c r="AT124"/>
      <c r="AU124"/>
      <c r="AV124"/>
      <c r="AW124"/>
      <c r="AX124"/>
      <c r="AY124"/>
      <c r="AZ124"/>
      <c r="BA124"/>
      <c r="BB124"/>
      <c r="BU124" s="113"/>
      <c r="BV124" s="113"/>
      <c r="BW124" s="113"/>
      <c r="BX124" s="113"/>
      <c r="BY124" s="113"/>
      <c r="BZ124" s="113"/>
      <c r="CA124" s="113"/>
      <c r="CB124" s="113"/>
      <c r="CC124" s="113"/>
      <c r="CD124" s="113"/>
      <c r="CE124" s="113"/>
      <c r="CF124" s="113"/>
      <c r="CG124" s="113"/>
      <c r="CH124" s="113"/>
      <c r="CI124" s="113"/>
      <c r="CJ124" s="113"/>
      <c r="CK124" s="113"/>
      <c r="CL124" s="113"/>
      <c r="CM124" s="113"/>
      <c r="CN124" s="113"/>
      <c r="CO124" s="113"/>
      <c r="CP124" s="113"/>
      <c r="CQ124" s="113"/>
      <c r="CR124" s="113"/>
      <c r="CS124" s="113"/>
      <c r="CT124" s="113"/>
      <c r="CU124" s="113"/>
      <c r="CV124" s="113"/>
      <c r="CW124" s="113"/>
      <c r="CX124" s="113"/>
      <c r="CY124" s="113"/>
      <c r="CZ124" s="113"/>
      <c r="DA124" s="113"/>
      <c r="DB124" s="113"/>
    </row>
    <row r="125" spans="1:107" s="65" customFormat="1" ht="21.75" customHeight="1" thickBot="1" x14ac:dyDescent="0.3">
      <c r="A125" s="318" t="s">
        <v>160</v>
      </c>
      <c r="B125" s="319"/>
      <c r="C125" s="319"/>
      <c r="D125" s="319"/>
      <c r="E125" s="43"/>
      <c r="F125" s="43"/>
      <c r="G125" s="43"/>
      <c r="H125" s="62"/>
      <c r="I125" s="62"/>
      <c r="J125" s="62"/>
      <c r="K125" s="63"/>
      <c r="L125" s="320" t="s">
        <v>13</v>
      </c>
      <c r="M125" s="320" t="s">
        <v>14</v>
      </c>
      <c r="N125" s="63"/>
      <c r="O125" s="328" t="s">
        <v>15</v>
      </c>
      <c r="P125" s="63"/>
      <c r="Q125" s="329" t="s">
        <v>45</v>
      </c>
      <c r="R125" s="125"/>
      <c r="S125" s="63"/>
      <c r="T125" s="100"/>
      <c r="U125" s="62"/>
      <c r="V125" s="62"/>
      <c r="W125" s="115"/>
      <c r="X125" s="354" t="s">
        <v>2</v>
      </c>
      <c r="Y125" s="354"/>
      <c r="Z125" s="354"/>
      <c r="AA125" s="354"/>
      <c r="AB125" s="62"/>
      <c r="AC125" s="62"/>
      <c r="AD125" s="62"/>
      <c r="AE125" s="62"/>
      <c r="AF125" s="62"/>
      <c r="AG125" s="62"/>
      <c r="AH125" s="62"/>
      <c r="AI125" s="62"/>
      <c r="AJ125" s="62"/>
      <c r="AK125" s="62"/>
      <c r="BC125" s="256"/>
      <c r="BD125" s="256"/>
      <c r="BE125" s="256"/>
      <c r="BF125" s="256"/>
      <c r="BG125" s="256"/>
      <c r="BH125" s="256"/>
      <c r="BI125" s="256"/>
      <c r="BJ125" s="256"/>
      <c r="BK125" s="256"/>
      <c r="BL125" s="256"/>
      <c r="BM125" s="256"/>
      <c r="BN125" s="256"/>
      <c r="BO125" s="256"/>
      <c r="BP125" s="256"/>
      <c r="BQ125" s="256"/>
      <c r="BR125" s="256"/>
      <c r="BS125" s="256"/>
      <c r="BT125" s="256"/>
      <c r="BU125" s="258"/>
      <c r="BV125" s="258"/>
      <c r="BW125" s="258"/>
      <c r="BX125" s="258"/>
      <c r="BY125" s="258"/>
      <c r="BZ125" s="258"/>
      <c r="CA125" s="258"/>
      <c r="CB125" s="258"/>
      <c r="CC125" s="258"/>
      <c r="CD125" s="258"/>
      <c r="CE125" s="258"/>
      <c r="CF125" s="258"/>
      <c r="CG125" s="258"/>
      <c r="CH125" s="258"/>
      <c r="CI125" s="258"/>
      <c r="CJ125" s="258"/>
      <c r="CK125" s="258"/>
      <c r="CL125" s="258"/>
      <c r="CM125" s="258"/>
      <c r="CN125" s="258"/>
      <c r="CO125" s="258"/>
      <c r="CP125" s="258"/>
      <c r="CQ125" s="258"/>
      <c r="CR125" s="258"/>
      <c r="CS125" s="258"/>
      <c r="CT125" s="258"/>
      <c r="CU125" s="258"/>
      <c r="CV125" s="258"/>
      <c r="CW125" s="258"/>
      <c r="CX125" s="258"/>
      <c r="CY125" s="258"/>
      <c r="CZ125" s="258"/>
      <c r="DA125" s="258"/>
      <c r="DB125" s="258"/>
      <c r="DC125" s="256"/>
    </row>
    <row r="126" spans="1:107" s="67" customFormat="1" ht="25.5" customHeight="1" thickBot="1" x14ac:dyDescent="0.3">
      <c r="A126" s="322" t="s">
        <v>501</v>
      </c>
      <c r="B126" s="323"/>
      <c r="C126" s="323"/>
      <c r="D126" s="323"/>
      <c r="E126" s="15"/>
      <c r="F126" s="15"/>
      <c r="G126" s="15"/>
      <c r="H126" s="16"/>
      <c r="I126" s="16"/>
      <c r="J126" s="16"/>
      <c r="K126" s="17"/>
      <c r="L126" s="320"/>
      <c r="M126" s="320"/>
      <c r="N126" s="17"/>
      <c r="O126" s="328"/>
      <c r="P126" s="17"/>
      <c r="Q126" s="330"/>
      <c r="R126" s="165"/>
      <c r="S126" s="17"/>
      <c r="T126" s="104"/>
      <c r="U126" s="16"/>
      <c r="V126" s="16"/>
      <c r="W126" s="116"/>
      <c r="X126" s="117" t="s">
        <v>18</v>
      </c>
      <c r="Y126" s="117" t="s">
        <v>19</v>
      </c>
      <c r="Z126" s="117" t="s">
        <v>20</v>
      </c>
      <c r="AA126" s="117" t="s">
        <v>21</v>
      </c>
      <c r="AB126" s="16"/>
      <c r="AC126" s="16"/>
      <c r="AD126" s="16"/>
      <c r="AE126" s="16"/>
      <c r="AF126" s="16"/>
      <c r="AG126" s="16"/>
      <c r="AH126" s="16"/>
      <c r="AI126" s="16"/>
      <c r="AJ126" s="16"/>
      <c r="AK126" s="16"/>
      <c r="BC126" s="257"/>
      <c r="BD126" s="257"/>
      <c r="BE126" s="257"/>
      <c r="BF126" s="257"/>
      <c r="BG126" s="257"/>
      <c r="BH126" s="257"/>
      <c r="BI126" s="257"/>
      <c r="BJ126" s="257"/>
      <c r="BK126" s="257"/>
      <c r="BL126" s="257"/>
      <c r="BM126" s="257"/>
      <c r="BN126" s="257"/>
      <c r="BO126" s="257"/>
      <c r="BP126" s="257"/>
      <c r="BQ126" s="257"/>
      <c r="BR126" s="257"/>
      <c r="BS126" s="257"/>
      <c r="BT126" s="257"/>
      <c r="BU126" s="258"/>
      <c r="BV126" s="258"/>
      <c r="BW126" s="258"/>
      <c r="BX126" s="258"/>
      <c r="BY126" s="258"/>
      <c r="BZ126" s="258"/>
      <c r="CA126" s="258"/>
      <c r="CB126" s="258"/>
      <c r="CC126" s="258"/>
      <c r="CD126" s="258"/>
      <c r="CE126" s="258"/>
      <c r="CF126" s="258"/>
      <c r="CG126" s="258"/>
      <c r="CH126" s="258"/>
      <c r="CI126" s="258"/>
      <c r="CJ126" s="258"/>
      <c r="CK126" s="258"/>
      <c r="CL126" s="258"/>
      <c r="CM126" s="258"/>
      <c r="CN126" s="258"/>
      <c r="CO126" s="258"/>
      <c r="CP126" s="258"/>
      <c r="CQ126" s="258"/>
      <c r="CR126" s="258"/>
      <c r="CS126" s="258"/>
      <c r="CT126" s="258"/>
      <c r="CU126" s="258"/>
      <c r="CV126" s="258"/>
      <c r="CW126" s="258"/>
      <c r="CX126" s="258"/>
      <c r="CY126" s="258"/>
      <c r="CZ126" s="258"/>
      <c r="DA126" s="258"/>
      <c r="DB126" s="258"/>
      <c r="DC126" s="257"/>
    </row>
    <row r="127" spans="1:107" s="7" customFormat="1" ht="30" customHeight="1" thickBot="1" x14ac:dyDescent="0.3">
      <c r="A127" s="22" t="s">
        <v>48</v>
      </c>
      <c r="B127" s="23" t="s">
        <v>4</v>
      </c>
      <c r="C127" s="23" t="s">
        <v>161</v>
      </c>
      <c r="D127" s="23" t="s">
        <v>162</v>
      </c>
      <c r="E127" s="23" t="s">
        <v>7</v>
      </c>
      <c r="F127" s="23" t="s">
        <v>52</v>
      </c>
      <c r="G127" s="22" t="s">
        <v>9</v>
      </c>
      <c r="H127" s="23" t="s">
        <v>78</v>
      </c>
      <c r="I127" s="23" t="s">
        <v>11</v>
      </c>
      <c r="J127" s="23" t="s">
        <v>12</v>
      </c>
      <c r="K127" s="2"/>
      <c r="L127" s="320"/>
      <c r="M127" s="320"/>
      <c r="N127" s="2"/>
      <c r="O127" s="57"/>
      <c r="P127" s="4"/>
      <c r="Q127" s="25" t="s">
        <v>16</v>
      </c>
      <c r="R127" s="69"/>
      <c r="S127" s="4"/>
      <c r="T127" s="166" t="s">
        <v>17</v>
      </c>
      <c r="U127" s="6"/>
      <c r="V127" s="3"/>
      <c r="W127" s="119"/>
      <c r="X127" s="119"/>
      <c r="Y127" s="119"/>
      <c r="Z127" s="119"/>
      <c r="AA127" s="119"/>
      <c r="AB127" s="3"/>
      <c r="AC127" s="3"/>
      <c r="AD127" s="3"/>
      <c r="AE127" s="3"/>
      <c r="AF127" s="3"/>
      <c r="AG127" s="3"/>
      <c r="AH127" s="3"/>
      <c r="AI127" s="3"/>
      <c r="AJ127" s="3"/>
      <c r="AK127" s="3"/>
      <c r="AT127"/>
      <c r="AU127"/>
      <c r="AV127"/>
      <c r="AW127"/>
      <c r="AX127"/>
      <c r="AY127"/>
      <c r="AZ127"/>
      <c r="BA127"/>
      <c r="BB127"/>
      <c r="BU127" s="113"/>
      <c r="BV127" s="113"/>
      <c r="BW127" s="113"/>
      <c r="BX127" s="113"/>
      <c r="BY127" s="113"/>
      <c r="BZ127" s="113"/>
      <c r="CA127" s="113"/>
      <c r="CB127" s="113"/>
      <c r="CC127" s="113"/>
      <c r="CD127" s="113"/>
      <c r="CE127" s="113"/>
      <c r="CF127" s="113"/>
      <c r="CG127" s="113"/>
      <c r="CH127" s="113"/>
      <c r="CI127" s="113"/>
      <c r="CJ127" s="113"/>
      <c r="CK127" s="113"/>
      <c r="CL127" s="113"/>
      <c r="CM127" s="113"/>
      <c r="CN127" s="113"/>
      <c r="CO127" s="113"/>
      <c r="CP127" s="113"/>
      <c r="CQ127" s="113"/>
      <c r="CR127" s="113"/>
      <c r="CS127" s="113"/>
      <c r="CT127" s="113"/>
      <c r="CU127" s="113"/>
      <c r="CV127" s="113"/>
      <c r="CW127" s="113"/>
      <c r="CX127" s="113"/>
      <c r="CY127" s="113"/>
      <c r="CZ127" s="113"/>
      <c r="DA127" s="113"/>
      <c r="DB127" s="113"/>
    </row>
    <row r="128" spans="1:107" s="7" customFormat="1" ht="59.25" customHeight="1" thickBot="1" x14ac:dyDescent="0.3">
      <c r="A128" s="28">
        <v>63</v>
      </c>
      <c r="B128" s="29">
        <v>42203400</v>
      </c>
      <c r="C128" s="29">
        <v>1186220462</v>
      </c>
      <c r="D128" s="29" t="s">
        <v>163</v>
      </c>
      <c r="E128" s="29" t="s">
        <v>164</v>
      </c>
      <c r="F128" s="29" t="s">
        <v>24</v>
      </c>
      <c r="G128" s="29"/>
      <c r="H128" s="33">
        <v>1632550</v>
      </c>
      <c r="I128" s="33">
        <f>H128*6.77/100</f>
        <v>110523.63499999999</v>
      </c>
      <c r="J128" s="33">
        <f>H128+I128</f>
        <v>1743073.635</v>
      </c>
      <c r="K128" s="2"/>
      <c r="L128" s="33">
        <f>H128*39.5/100</f>
        <v>644857.25</v>
      </c>
      <c r="M128" s="33">
        <f>H128+L128</f>
        <v>2277407.25</v>
      </c>
      <c r="N128" s="2"/>
      <c r="O128" s="34"/>
      <c r="P128" s="2"/>
      <c r="Q128" s="70">
        <v>1998404.4550000001</v>
      </c>
      <c r="R128" s="71"/>
      <c r="S128" s="2"/>
      <c r="T128" s="33">
        <f>Z128</f>
        <v>1796000</v>
      </c>
      <c r="U128" s="6"/>
      <c r="V128" s="3"/>
      <c r="W128" s="72"/>
      <c r="X128" s="167">
        <v>1796000</v>
      </c>
      <c r="Y128" s="72">
        <v>0</v>
      </c>
      <c r="Z128" s="168">
        <f>X128</f>
        <v>1796000</v>
      </c>
      <c r="AA128" s="72"/>
      <c r="AB128" s="3"/>
      <c r="AC128" s="3"/>
      <c r="AD128" s="3"/>
      <c r="AE128" s="3"/>
      <c r="AF128" s="3"/>
      <c r="AG128" s="3"/>
      <c r="AH128" s="3"/>
      <c r="AI128" s="3"/>
      <c r="AJ128" s="3"/>
      <c r="AK128" s="3"/>
      <c r="AT128"/>
      <c r="AU128"/>
      <c r="AV128"/>
      <c r="AW128"/>
      <c r="AX128"/>
      <c r="AY128"/>
      <c r="AZ128"/>
      <c r="BA128"/>
      <c r="BB128"/>
      <c r="BU128" s="113"/>
      <c r="BV128" s="113"/>
      <c r="BW128" s="113"/>
      <c r="BX128" s="113"/>
      <c r="BY128" s="113"/>
      <c r="BZ128" s="113"/>
      <c r="CA128" s="113"/>
      <c r="CB128" s="113"/>
      <c r="CC128" s="113"/>
      <c r="CD128" s="113"/>
      <c r="CE128" s="113"/>
      <c r="CF128" s="113"/>
      <c r="CG128" s="113"/>
      <c r="CH128" s="113"/>
      <c r="CI128" s="113"/>
      <c r="CJ128" s="113"/>
      <c r="CK128" s="113"/>
      <c r="CL128" s="113"/>
      <c r="CM128" s="113"/>
      <c r="CN128" s="113"/>
      <c r="CO128" s="113"/>
      <c r="CP128" s="113"/>
      <c r="CQ128" s="113"/>
      <c r="CR128" s="113"/>
      <c r="CS128" s="113"/>
      <c r="CT128" s="113"/>
      <c r="CU128" s="113"/>
      <c r="CV128" s="113"/>
      <c r="CW128" s="113"/>
      <c r="CX128" s="113"/>
      <c r="CY128" s="113"/>
      <c r="CZ128" s="113"/>
      <c r="DA128" s="113"/>
      <c r="DB128" s="113"/>
    </row>
    <row r="129" spans="1:106" s="7" customFormat="1" ht="37.5" customHeight="1" thickBot="1" x14ac:dyDescent="0.3">
      <c r="A129" s="28">
        <v>64</v>
      </c>
      <c r="B129" s="29">
        <v>42203400</v>
      </c>
      <c r="C129" s="29">
        <v>1186220008</v>
      </c>
      <c r="D129" s="29" t="s">
        <v>165</v>
      </c>
      <c r="E129" s="29" t="s">
        <v>166</v>
      </c>
      <c r="F129" s="29" t="s">
        <v>24</v>
      </c>
      <c r="G129" s="29"/>
      <c r="H129" s="33">
        <v>2100000</v>
      </c>
      <c r="I129" s="33">
        <f t="shared" ref="I129:I144" si="28">H129*6.77/100</f>
        <v>142170</v>
      </c>
      <c r="J129" s="33">
        <f t="shared" ref="J129:J144" si="29">H129+I129</f>
        <v>2242170</v>
      </c>
      <c r="K129" s="2"/>
      <c r="L129" s="33">
        <f t="shared" ref="L129:L144" si="30">H129*39.5/100</f>
        <v>829500</v>
      </c>
      <c r="M129" s="33">
        <f t="shared" ref="M129:M144" si="31">H129+L129</f>
        <v>2929500</v>
      </c>
      <c r="N129" s="2"/>
      <c r="O129" s="34"/>
      <c r="P129" s="2"/>
      <c r="Q129" s="70">
        <v>2570610</v>
      </c>
      <c r="R129" s="71"/>
      <c r="S129" s="2"/>
      <c r="T129" s="33">
        <f>Z129</f>
        <v>2570610</v>
      </c>
      <c r="U129" s="6"/>
      <c r="V129" s="3"/>
      <c r="W129" s="72"/>
      <c r="X129" s="167">
        <v>2570610</v>
      </c>
      <c r="Y129" s="72">
        <v>0</v>
      </c>
      <c r="Z129" s="168">
        <f t="shared" ref="Z129:Z144" si="32">X129</f>
        <v>2570610</v>
      </c>
      <c r="AA129" s="72"/>
      <c r="AB129" s="3"/>
      <c r="AC129" s="3"/>
      <c r="AD129" s="3"/>
      <c r="AE129" s="3"/>
      <c r="AF129" s="3"/>
      <c r="AG129" s="3"/>
      <c r="AH129" s="3"/>
      <c r="AI129" s="3"/>
      <c r="AJ129" s="3"/>
      <c r="AK129" s="3"/>
      <c r="AT129"/>
      <c r="AU129"/>
      <c r="AV129"/>
      <c r="AW129"/>
      <c r="AX129"/>
      <c r="AY129"/>
      <c r="AZ129"/>
      <c r="BA129"/>
      <c r="BB129"/>
      <c r="BU129" s="113"/>
      <c r="BV129" s="113"/>
      <c r="BW129" s="113"/>
      <c r="BX129" s="113"/>
      <c r="BY129" s="113"/>
      <c r="BZ129" s="113"/>
      <c r="CA129" s="113"/>
      <c r="CB129" s="113"/>
      <c r="CC129" s="113"/>
      <c r="CD129" s="113"/>
      <c r="CE129" s="113"/>
      <c r="CF129" s="113"/>
      <c r="CG129" s="113"/>
      <c r="CH129" s="113"/>
      <c r="CI129" s="113"/>
      <c r="CJ129" s="113"/>
      <c r="CK129" s="113"/>
      <c r="CL129" s="113"/>
      <c r="CM129" s="113"/>
      <c r="CN129" s="113"/>
      <c r="CO129" s="113"/>
      <c r="CP129" s="113"/>
      <c r="CQ129" s="113"/>
      <c r="CR129" s="113"/>
      <c r="CS129" s="113"/>
      <c r="CT129" s="113"/>
      <c r="CU129" s="113"/>
      <c r="CV129" s="113"/>
      <c r="CW129" s="113"/>
      <c r="CX129" s="113"/>
      <c r="CY129" s="113"/>
      <c r="CZ129" s="113"/>
      <c r="DA129" s="113"/>
      <c r="DB129" s="113"/>
    </row>
    <row r="130" spans="1:106" s="7" customFormat="1" ht="62.25" customHeight="1" thickBot="1" x14ac:dyDescent="0.3">
      <c r="A130" s="28">
        <v>65</v>
      </c>
      <c r="B130" s="29">
        <v>42203400</v>
      </c>
      <c r="C130" s="29">
        <v>1186220422</v>
      </c>
      <c r="D130" s="29" t="s">
        <v>167</v>
      </c>
      <c r="E130" s="29" t="s">
        <v>168</v>
      </c>
      <c r="F130" s="29" t="s">
        <v>24</v>
      </c>
      <c r="G130" s="29"/>
      <c r="H130" s="120">
        <v>0</v>
      </c>
      <c r="I130" s="33">
        <f t="shared" si="28"/>
        <v>0</v>
      </c>
      <c r="J130" s="33">
        <f t="shared" si="29"/>
        <v>0</v>
      </c>
      <c r="K130" s="2"/>
      <c r="L130" s="33">
        <f t="shared" si="30"/>
        <v>0</v>
      </c>
      <c r="M130" s="33">
        <f t="shared" si="31"/>
        <v>0</v>
      </c>
      <c r="N130" s="2"/>
      <c r="O130" s="34"/>
      <c r="P130" s="2"/>
      <c r="Q130" s="70">
        <v>6145471.6399999997</v>
      </c>
      <c r="R130" s="71"/>
      <c r="S130" s="75"/>
      <c r="T130" s="33">
        <f>Z130</f>
        <v>6145471.6399999997</v>
      </c>
      <c r="U130" s="6"/>
      <c r="V130" s="3"/>
      <c r="W130" s="72"/>
      <c r="X130" s="167">
        <v>6145471.6399999997</v>
      </c>
      <c r="Y130" s="72">
        <v>0</v>
      </c>
      <c r="Z130" s="168">
        <f t="shared" si="32"/>
        <v>6145471.6399999997</v>
      </c>
      <c r="AA130" s="72"/>
      <c r="AB130" s="3"/>
      <c r="AC130" s="3"/>
      <c r="AD130" s="3"/>
      <c r="AE130" s="3"/>
      <c r="AF130" s="3"/>
      <c r="AG130" s="3"/>
      <c r="AH130" s="3"/>
      <c r="AI130" s="3"/>
      <c r="AJ130" s="3"/>
      <c r="AK130" s="3"/>
      <c r="AT130"/>
      <c r="AU130"/>
      <c r="AV130"/>
      <c r="AW130"/>
      <c r="AX130"/>
      <c r="AY130"/>
      <c r="AZ130"/>
      <c r="BA130"/>
      <c r="BB130"/>
      <c r="BU130" s="113"/>
      <c r="BV130" s="113"/>
      <c r="BW130" s="113"/>
      <c r="BX130" s="113"/>
      <c r="BY130" s="113"/>
      <c r="BZ130" s="113"/>
      <c r="CA130" s="113"/>
      <c r="CB130" s="113"/>
      <c r="CC130" s="113"/>
      <c r="CD130" s="113"/>
      <c r="CE130" s="113"/>
      <c r="CF130" s="113"/>
      <c r="CG130" s="113"/>
      <c r="CH130" s="113"/>
      <c r="CI130" s="113"/>
      <c r="CJ130" s="113"/>
      <c r="CK130" s="113"/>
      <c r="CL130" s="113"/>
      <c r="CM130" s="113"/>
      <c r="CN130" s="113"/>
      <c r="CO130" s="113"/>
      <c r="CP130" s="113"/>
      <c r="CQ130" s="113"/>
      <c r="CR130" s="113"/>
      <c r="CS130" s="113"/>
      <c r="CT130" s="113"/>
      <c r="CU130" s="113"/>
      <c r="CV130" s="113"/>
      <c r="CW130" s="113"/>
      <c r="CX130" s="113"/>
      <c r="CY130" s="113"/>
      <c r="CZ130" s="113"/>
      <c r="DA130" s="113"/>
      <c r="DB130" s="113"/>
    </row>
    <row r="131" spans="1:106" s="7" customFormat="1" ht="41.25" customHeight="1" thickBot="1" x14ac:dyDescent="0.3">
      <c r="A131" s="28">
        <v>66</v>
      </c>
      <c r="B131" s="29">
        <v>42203400</v>
      </c>
      <c r="C131" s="29">
        <v>1186220242</v>
      </c>
      <c r="D131" s="29" t="s">
        <v>169</v>
      </c>
      <c r="E131" s="29" t="s">
        <v>170</v>
      </c>
      <c r="F131" s="355" t="s">
        <v>484</v>
      </c>
      <c r="G131" s="356"/>
      <c r="H131" s="356"/>
      <c r="I131" s="356"/>
      <c r="J131" s="356"/>
      <c r="K131" s="356"/>
      <c r="L131" s="356"/>
      <c r="M131" s="356"/>
      <c r="N131" s="356"/>
      <c r="O131" s="356"/>
      <c r="P131" s="356"/>
      <c r="Q131" s="356"/>
      <c r="R131" s="356"/>
      <c r="S131" s="356"/>
      <c r="T131" s="357"/>
      <c r="U131" s="6"/>
      <c r="V131" s="3"/>
      <c r="W131" s="72"/>
      <c r="X131" s="72">
        <v>0</v>
      </c>
      <c r="Y131" s="72">
        <v>0</v>
      </c>
      <c r="Z131" s="168">
        <f t="shared" si="32"/>
        <v>0</v>
      </c>
      <c r="AA131" s="72"/>
      <c r="AB131" s="3"/>
      <c r="AC131" s="3"/>
      <c r="AD131" s="3"/>
      <c r="AE131" s="3"/>
      <c r="AF131" s="3"/>
      <c r="AG131" s="3"/>
      <c r="AH131" s="3"/>
      <c r="AI131" s="3"/>
      <c r="AJ131" s="3"/>
      <c r="AK131" s="3"/>
      <c r="AT131"/>
      <c r="AU131"/>
      <c r="AV131"/>
      <c r="AW131"/>
      <c r="AX131"/>
      <c r="AY131"/>
      <c r="AZ131"/>
      <c r="BA131"/>
      <c r="BB131"/>
      <c r="BU131" s="113"/>
      <c r="BV131" s="113"/>
      <c r="BW131" s="113"/>
      <c r="BX131" s="113"/>
      <c r="BY131" s="113"/>
      <c r="BZ131" s="113"/>
      <c r="CA131" s="113"/>
      <c r="CB131" s="113"/>
      <c r="CC131" s="113"/>
      <c r="CD131" s="113"/>
      <c r="CE131" s="113"/>
      <c r="CF131" s="113"/>
      <c r="CG131" s="113"/>
      <c r="CH131" s="113"/>
      <c r="CI131" s="113"/>
      <c r="CJ131" s="113"/>
      <c r="CK131" s="113"/>
      <c r="CL131" s="113"/>
      <c r="CM131" s="113"/>
      <c r="CN131" s="113"/>
      <c r="CO131" s="113"/>
      <c r="CP131" s="113"/>
      <c r="CQ131" s="113"/>
      <c r="CR131" s="113"/>
      <c r="CS131" s="113"/>
      <c r="CT131" s="113"/>
      <c r="CU131" s="113"/>
      <c r="CV131" s="113"/>
      <c r="CW131" s="113"/>
      <c r="CX131" s="113"/>
      <c r="CY131" s="113"/>
      <c r="CZ131" s="113"/>
      <c r="DA131" s="113"/>
      <c r="DB131" s="113"/>
    </row>
    <row r="132" spans="1:106" s="7" customFormat="1" ht="87.75" customHeight="1" thickBot="1" x14ac:dyDescent="0.3">
      <c r="A132" s="28">
        <v>67</v>
      </c>
      <c r="B132" s="29">
        <v>42203400</v>
      </c>
      <c r="C132" s="29">
        <v>1186220427</v>
      </c>
      <c r="D132" s="29" t="s">
        <v>171</v>
      </c>
      <c r="E132" s="29" t="s">
        <v>172</v>
      </c>
      <c r="F132" s="32" t="s">
        <v>24</v>
      </c>
      <c r="G132" s="32"/>
      <c r="H132" s="296">
        <v>4600000</v>
      </c>
      <c r="I132" s="296">
        <f t="shared" si="28"/>
        <v>311419.99999999994</v>
      </c>
      <c r="J132" s="296">
        <f t="shared" si="29"/>
        <v>4911420</v>
      </c>
      <c r="K132" s="2"/>
      <c r="L132" s="296">
        <f t="shared" si="30"/>
        <v>1817000</v>
      </c>
      <c r="M132" s="296">
        <f t="shared" si="31"/>
        <v>6417000</v>
      </c>
      <c r="N132" s="2"/>
      <c r="O132" s="57"/>
      <c r="P132" s="2"/>
      <c r="Q132" s="210">
        <v>5304000</v>
      </c>
      <c r="R132" s="71"/>
      <c r="S132" s="2"/>
      <c r="T132" s="296">
        <f t="shared" ref="T132:T144" si="33">Z132</f>
        <v>5350000</v>
      </c>
      <c r="U132" s="6"/>
      <c r="V132" s="3"/>
      <c r="W132" s="72"/>
      <c r="X132" s="167">
        <v>5350000</v>
      </c>
      <c r="Y132" s="72">
        <v>0</v>
      </c>
      <c r="Z132" s="168">
        <f t="shared" si="32"/>
        <v>5350000</v>
      </c>
      <c r="AA132" s="72"/>
      <c r="AB132" s="3"/>
      <c r="AC132" s="3"/>
      <c r="AD132" s="3"/>
      <c r="AE132" s="3"/>
      <c r="AF132" s="3"/>
      <c r="AG132" s="3"/>
      <c r="AH132" s="3"/>
      <c r="AI132" s="3"/>
      <c r="AJ132" s="3"/>
      <c r="AK132" s="3"/>
      <c r="AT132"/>
      <c r="AU132"/>
      <c r="AV132"/>
      <c r="AW132"/>
      <c r="AX132"/>
      <c r="AY132"/>
      <c r="AZ132"/>
      <c r="BA132"/>
      <c r="BB132"/>
      <c r="BU132" s="113"/>
      <c r="BV132" s="113"/>
      <c r="BW132" s="113"/>
      <c r="BX132" s="113"/>
      <c r="BY132" s="113"/>
      <c r="BZ132" s="113"/>
      <c r="CA132" s="113"/>
      <c r="CB132" s="113"/>
      <c r="CC132" s="113"/>
      <c r="CD132" s="113"/>
      <c r="CE132" s="113"/>
      <c r="CF132" s="113"/>
      <c r="CG132" s="113"/>
      <c r="CH132" s="113"/>
      <c r="CI132" s="113"/>
      <c r="CJ132" s="113"/>
      <c r="CK132" s="113"/>
      <c r="CL132" s="113"/>
      <c r="CM132" s="113"/>
      <c r="CN132" s="113"/>
      <c r="CO132" s="113"/>
      <c r="CP132" s="113"/>
      <c r="CQ132" s="113"/>
      <c r="CR132" s="113"/>
      <c r="CS132" s="113"/>
      <c r="CT132" s="113"/>
      <c r="CU132" s="113"/>
      <c r="CV132" s="113"/>
      <c r="CW132" s="113"/>
      <c r="CX132" s="113"/>
      <c r="CY132" s="113"/>
      <c r="CZ132" s="113"/>
      <c r="DA132" s="113"/>
      <c r="DB132" s="113"/>
    </row>
    <row r="133" spans="1:106" s="7" customFormat="1" ht="78.75" customHeight="1" thickBot="1" x14ac:dyDescent="0.3">
      <c r="A133" s="28">
        <v>68</v>
      </c>
      <c r="B133" s="29">
        <v>42203400</v>
      </c>
      <c r="C133" s="29">
        <v>1186220907</v>
      </c>
      <c r="D133" s="29" t="s">
        <v>173</v>
      </c>
      <c r="E133" s="29" t="s">
        <v>174</v>
      </c>
      <c r="F133" s="29" t="s">
        <v>24</v>
      </c>
      <c r="G133" s="29"/>
      <c r="H133" s="33">
        <v>3640000</v>
      </c>
      <c r="I133" s="33">
        <f t="shared" si="28"/>
        <v>246428</v>
      </c>
      <c r="J133" s="33">
        <f t="shared" si="29"/>
        <v>3886428</v>
      </c>
      <c r="K133" s="2"/>
      <c r="L133" s="33">
        <f t="shared" si="30"/>
        <v>1437800</v>
      </c>
      <c r="M133" s="33">
        <f t="shared" si="31"/>
        <v>5077800</v>
      </c>
      <c r="N133" s="2"/>
      <c r="O133" s="34"/>
      <c r="P133" s="2"/>
      <c r="Q133" s="70">
        <v>4455724</v>
      </c>
      <c r="R133" s="71"/>
      <c r="S133" s="2"/>
      <c r="T133" s="33">
        <f t="shared" si="33"/>
        <v>4455724</v>
      </c>
      <c r="U133" s="6"/>
      <c r="V133" s="3"/>
      <c r="W133" s="72"/>
      <c r="X133" s="167">
        <v>4455724</v>
      </c>
      <c r="Y133" s="72">
        <v>0</v>
      </c>
      <c r="Z133" s="168">
        <f t="shared" si="32"/>
        <v>4455724</v>
      </c>
      <c r="AA133" s="72"/>
      <c r="AB133" s="3"/>
      <c r="AC133" s="3"/>
      <c r="AD133" s="3"/>
      <c r="AE133" s="3"/>
      <c r="AF133" s="3"/>
      <c r="AG133" s="3"/>
      <c r="AH133" s="3"/>
      <c r="AI133" s="3"/>
      <c r="AJ133" s="3"/>
      <c r="AK133" s="3"/>
      <c r="AT133"/>
      <c r="AU133"/>
      <c r="AV133"/>
      <c r="AW133"/>
      <c r="AX133"/>
      <c r="AY133"/>
      <c r="AZ133"/>
      <c r="BA133"/>
      <c r="BB133"/>
      <c r="BU133" s="113"/>
      <c r="BV133" s="113"/>
      <c r="BW133" s="113"/>
      <c r="BX133" s="113"/>
      <c r="BY133" s="113"/>
      <c r="BZ133" s="113"/>
      <c r="CA133" s="113"/>
      <c r="CB133" s="113"/>
      <c r="CC133" s="113"/>
      <c r="CD133" s="113"/>
      <c r="CE133" s="113"/>
      <c r="CF133" s="113"/>
      <c r="CG133" s="113"/>
      <c r="CH133" s="113"/>
      <c r="CI133" s="113"/>
      <c r="CJ133" s="113"/>
      <c r="CK133" s="113"/>
      <c r="CL133" s="113"/>
      <c r="CM133" s="113"/>
      <c r="CN133" s="113"/>
      <c r="CO133" s="113"/>
      <c r="CP133" s="113"/>
      <c r="CQ133" s="113"/>
      <c r="CR133" s="113"/>
      <c r="CS133" s="113"/>
      <c r="CT133" s="113"/>
      <c r="CU133" s="113"/>
      <c r="CV133" s="113"/>
      <c r="CW133" s="113"/>
      <c r="CX133" s="113"/>
      <c r="CY133" s="113"/>
      <c r="CZ133" s="113"/>
      <c r="DA133" s="113"/>
      <c r="DB133" s="113"/>
    </row>
    <row r="134" spans="1:106" s="7" customFormat="1" ht="89.25" customHeight="1" thickBot="1" x14ac:dyDescent="0.3">
      <c r="A134" s="28">
        <v>69</v>
      </c>
      <c r="B134" s="41">
        <v>42203400</v>
      </c>
      <c r="C134" s="28">
        <v>1186220378</v>
      </c>
      <c r="D134" s="29" t="s">
        <v>175</v>
      </c>
      <c r="E134" s="29" t="s">
        <v>176</v>
      </c>
      <c r="F134" s="29" t="s">
        <v>24</v>
      </c>
      <c r="G134" s="29"/>
      <c r="H134" s="33">
        <v>2100000</v>
      </c>
      <c r="I134" s="33">
        <f t="shared" si="28"/>
        <v>142170</v>
      </c>
      <c r="J134" s="33">
        <f t="shared" si="29"/>
        <v>2242170</v>
      </c>
      <c r="K134" s="2"/>
      <c r="L134" s="33">
        <f t="shared" si="30"/>
        <v>829500</v>
      </c>
      <c r="M134" s="33">
        <f t="shared" si="31"/>
        <v>2929500</v>
      </c>
      <c r="N134" s="2"/>
      <c r="O134" s="34"/>
      <c r="P134" s="2"/>
      <c r="Q134" s="70">
        <v>2360800</v>
      </c>
      <c r="R134" s="71"/>
      <c r="S134" s="2"/>
      <c r="T134" s="33">
        <f t="shared" si="33"/>
        <v>2450000</v>
      </c>
      <c r="U134" s="6"/>
      <c r="V134" s="3"/>
      <c r="W134" s="72"/>
      <c r="X134" s="167">
        <v>2450000</v>
      </c>
      <c r="Y134" s="72">
        <v>0</v>
      </c>
      <c r="Z134" s="168">
        <f t="shared" si="32"/>
        <v>2450000</v>
      </c>
      <c r="AA134" s="72"/>
      <c r="AB134" s="3"/>
      <c r="AC134" s="3"/>
      <c r="AD134" s="3"/>
      <c r="AE134" s="3"/>
      <c r="AF134" s="3"/>
      <c r="AG134" s="3"/>
      <c r="AH134" s="3"/>
      <c r="AI134" s="3"/>
      <c r="AJ134" s="3"/>
      <c r="AK134" s="3"/>
      <c r="AT134"/>
      <c r="AU134"/>
      <c r="AV134"/>
      <c r="AW134"/>
      <c r="AX134"/>
      <c r="AY134"/>
      <c r="AZ134"/>
      <c r="BA134"/>
      <c r="BB134"/>
      <c r="BU134" s="113"/>
      <c r="BV134" s="113"/>
      <c r="BW134" s="113"/>
      <c r="BX134" s="113"/>
      <c r="BY134" s="113"/>
      <c r="BZ134" s="113"/>
      <c r="CA134" s="113"/>
      <c r="CB134" s="113"/>
      <c r="CC134" s="113"/>
      <c r="CD134" s="113"/>
      <c r="CE134" s="113"/>
      <c r="CF134" s="113"/>
      <c r="CG134" s="113"/>
      <c r="CH134" s="113"/>
      <c r="CI134" s="113"/>
      <c r="CJ134" s="113"/>
      <c r="CK134" s="113"/>
      <c r="CL134" s="113"/>
      <c r="CM134" s="113"/>
      <c r="CN134" s="113"/>
      <c r="CO134" s="113"/>
      <c r="CP134" s="113"/>
      <c r="CQ134" s="113"/>
      <c r="CR134" s="113"/>
      <c r="CS134" s="113"/>
      <c r="CT134" s="113"/>
      <c r="CU134" s="113"/>
      <c r="CV134" s="113"/>
      <c r="CW134" s="113"/>
      <c r="CX134" s="113"/>
      <c r="CY134" s="113"/>
      <c r="CZ134" s="113"/>
      <c r="DA134" s="113"/>
      <c r="DB134" s="113"/>
    </row>
    <row r="135" spans="1:106" s="7" customFormat="1" ht="39.75" customHeight="1" thickBot="1" x14ac:dyDescent="0.3">
      <c r="A135" s="28">
        <v>70</v>
      </c>
      <c r="B135" s="111">
        <v>42203400</v>
      </c>
      <c r="C135" s="29">
        <v>1186220500</v>
      </c>
      <c r="D135" s="29" t="s">
        <v>177</v>
      </c>
      <c r="E135" s="29" t="s">
        <v>178</v>
      </c>
      <c r="F135" s="29" t="s">
        <v>24</v>
      </c>
      <c r="G135" s="29"/>
      <c r="H135" s="33">
        <v>820000</v>
      </c>
      <c r="I135" s="33">
        <f t="shared" si="28"/>
        <v>55514</v>
      </c>
      <c r="J135" s="33">
        <f t="shared" si="29"/>
        <v>875514</v>
      </c>
      <c r="K135" s="2"/>
      <c r="L135" s="33">
        <f t="shared" si="30"/>
        <v>323900</v>
      </c>
      <c r="M135" s="33">
        <f t="shared" si="31"/>
        <v>1143900</v>
      </c>
      <c r="N135" s="2"/>
      <c r="O135" s="34"/>
      <c r="P135" s="2"/>
      <c r="Q135" s="70">
        <v>950000</v>
      </c>
      <c r="R135" s="71"/>
      <c r="S135" s="2"/>
      <c r="T135" s="33">
        <f t="shared" si="33"/>
        <v>852800</v>
      </c>
      <c r="U135" s="6"/>
      <c r="V135" s="3"/>
      <c r="W135" s="72"/>
      <c r="X135" s="167">
        <v>852800</v>
      </c>
      <c r="Y135" s="72">
        <v>0</v>
      </c>
      <c r="Z135" s="168">
        <f t="shared" si="32"/>
        <v>852800</v>
      </c>
      <c r="AA135" s="72"/>
      <c r="AB135" s="3"/>
      <c r="AC135" s="3"/>
      <c r="AD135" s="3"/>
      <c r="AE135" s="3"/>
      <c r="AF135" s="3"/>
      <c r="AG135" s="3"/>
      <c r="AH135" s="3"/>
      <c r="AI135" s="3"/>
      <c r="AJ135" s="3"/>
      <c r="AK135" s="3"/>
      <c r="AT135"/>
      <c r="AU135"/>
      <c r="AV135"/>
      <c r="AW135"/>
      <c r="AX135"/>
      <c r="AY135"/>
      <c r="AZ135"/>
      <c r="BA135"/>
      <c r="BB135"/>
      <c r="BU135" s="113"/>
      <c r="BV135" s="113"/>
      <c r="BW135" s="113"/>
      <c r="BX135" s="113"/>
      <c r="BY135" s="113"/>
      <c r="BZ135" s="113"/>
      <c r="CA135" s="113"/>
      <c r="CB135" s="113"/>
      <c r="CC135" s="113"/>
      <c r="CD135" s="113"/>
      <c r="CE135" s="113"/>
      <c r="CF135" s="113"/>
      <c r="CG135" s="113"/>
      <c r="CH135" s="113"/>
      <c r="CI135" s="113"/>
      <c r="CJ135" s="113"/>
      <c r="CK135" s="113"/>
      <c r="CL135" s="113"/>
      <c r="CM135" s="113"/>
      <c r="CN135" s="113"/>
      <c r="CO135" s="113"/>
      <c r="CP135" s="113"/>
      <c r="CQ135" s="113"/>
      <c r="CR135" s="113"/>
      <c r="CS135" s="113"/>
      <c r="CT135" s="113"/>
      <c r="CU135" s="113"/>
      <c r="CV135" s="113"/>
      <c r="CW135" s="113"/>
      <c r="CX135" s="113"/>
      <c r="CY135" s="113"/>
      <c r="CZ135" s="113"/>
      <c r="DA135" s="113"/>
      <c r="DB135" s="113"/>
    </row>
    <row r="136" spans="1:106" s="7" customFormat="1" ht="42.75" customHeight="1" thickBot="1" x14ac:dyDescent="0.3">
      <c r="A136" s="28">
        <v>71</v>
      </c>
      <c r="B136" s="29">
        <v>42203400</v>
      </c>
      <c r="C136" s="29">
        <v>1186220449</v>
      </c>
      <c r="D136" s="29" t="s">
        <v>179</v>
      </c>
      <c r="E136" s="29" t="s">
        <v>180</v>
      </c>
      <c r="F136" s="29" t="s">
        <v>24</v>
      </c>
      <c r="G136" s="29"/>
      <c r="H136" s="33">
        <v>1</v>
      </c>
      <c r="I136" s="33">
        <f t="shared" si="28"/>
        <v>6.7699999999999996E-2</v>
      </c>
      <c r="J136" s="33">
        <f t="shared" si="29"/>
        <v>1.0677000000000001</v>
      </c>
      <c r="K136" s="2"/>
      <c r="L136" s="33">
        <f t="shared" si="30"/>
        <v>0.39500000000000002</v>
      </c>
      <c r="M136" s="33">
        <f t="shared" si="31"/>
        <v>1.395</v>
      </c>
      <c r="N136" s="2"/>
      <c r="O136" s="34"/>
      <c r="P136" s="2"/>
      <c r="Q136" s="70">
        <v>950000</v>
      </c>
      <c r="R136" s="71"/>
      <c r="S136" s="75"/>
      <c r="T136" s="33">
        <f t="shared" si="33"/>
        <v>967200</v>
      </c>
      <c r="U136" s="6"/>
      <c r="V136" s="3"/>
      <c r="W136" s="72"/>
      <c r="X136" s="167">
        <v>967200</v>
      </c>
      <c r="Y136" s="72">
        <v>0</v>
      </c>
      <c r="Z136" s="168">
        <f t="shared" si="32"/>
        <v>967200</v>
      </c>
      <c r="AA136" s="72"/>
      <c r="AB136" s="3"/>
      <c r="AC136" s="3"/>
      <c r="AD136" s="3"/>
      <c r="AE136" s="3"/>
      <c r="AF136" s="3"/>
      <c r="AG136" s="3"/>
      <c r="AH136" s="3"/>
      <c r="AI136" s="3"/>
      <c r="AJ136" s="3"/>
      <c r="AK136" s="3"/>
      <c r="AT136"/>
      <c r="AU136"/>
      <c r="AV136"/>
      <c r="AW136"/>
      <c r="AX136"/>
      <c r="AY136"/>
      <c r="AZ136"/>
      <c r="BA136"/>
      <c r="BB136"/>
      <c r="BU136" s="113"/>
      <c r="BV136" s="113"/>
      <c r="BW136" s="113"/>
      <c r="BX136" s="113"/>
      <c r="BY136" s="113"/>
      <c r="BZ136" s="113"/>
      <c r="CA136" s="113"/>
      <c r="CB136" s="113"/>
      <c r="CC136" s="113"/>
      <c r="CD136" s="113"/>
      <c r="CE136" s="113"/>
      <c r="CF136" s="113"/>
      <c r="CG136" s="113"/>
      <c r="CH136" s="113"/>
      <c r="CI136" s="113"/>
      <c r="CJ136" s="113"/>
      <c r="CK136" s="113"/>
      <c r="CL136" s="113"/>
      <c r="CM136" s="113"/>
      <c r="CN136" s="113"/>
      <c r="CO136" s="113"/>
      <c r="CP136" s="113"/>
      <c r="CQ136" s="113"/>
      <c r="CR136" s="113"/>
      <c r="CS136" s="113"/>
      <c r="CT136" s="113"/>
      <c r="CU136" s="113"/>
      <c r="CV136" s="113"/>
      <c r="CW136" s="113"/>
      <c r="CX136" s="113"/>
      <c r="CY136" s="113"/>
      <c r="CZ136" s="113"/>
      <c r="DA136" s="113"/>
      <c r="DB136" s="113"/>
    </row>
    <row r="137" spans="1:106" s="7" customFormat="1" ht="34.5" thickBot="1" x14ac:dyDescent="0.3">
      <c r="A137" s="28">
        <v>72</v>
      </c>
      <c r="B137" s="29">
        <v>42203400</v>
      </c>
      <c r="C137" s="29">
        <v>1186220422</v>
      </c>
      <c r="D137" s="29" t="s">
        <v>181</v>
      </c>
      <c r="E137" s="29" t="s">
        <v>182</v>
      </c>
      <c r="F137" s="29" t="s">
        <v>24</v>
      </c>
      <c r="G137" s="29"/>
      <c r="H137" s="33">
        <v>5020400</v>
      </c>
      <c r="I137" s="33">
        <f t="shared" si="28"/>
        <v>339881.08</v>
      </c>
      <c r="J137" s="33">
        <f t="shared" si="29"/>
        <v>5360281.08</v>
      </c>
      <c r="K137" s="2"/>
      <c r="L137" s="33">
        <f t="shared" si="30"/>
        <v>1983058</v>
      </c>
      <c r="M137" s="33">
        <f t="shared" si="31"/>
        <v>7003458</v>
      </c>
      <c r="N137" s="2"/>
      <c r="O137" s="34"/>
      <c r="P137" s="2"/>
      <c r="Q137" s="70">
        <v>1796000</v>
      </c>
      <c r="R137" s="71"/>
      <c r="S137" s="2"/>
      <c r="T137" s="33">
        <f t="shared" si="33"/>
        <v>1796000</v>
      </c>
      <c r="U137" s="6"/>
      <c r="V137" s="3"/>
      <c r="W137" s="72"/>
      <c r="X137" s="167">
        <v>1796000</v>
      </c>
      <c r="Y137" s="72">
        <v>0</v>
      </c>
      <c r="Z137" s="168">
        <f t="shared" si="32"/>
        <v>1796000</v>
      </c>
      <c r="AA137" s="72"/>
      <c r="AB137" s="3"/>
      <c r="AC137" s="3"/>
      <c r="AD137" s="3"/>
      <c r="AE137" s="3"/>
      <c r="AF137" s="3"/>
      <c r="AG137" s="3"/>
      <c r="AH137" s="3"/>
      <c r="AI137" s="3"/>
      <c r="AJ137" s="3"/>
      <c r="AK137" s="3"/>
      <c r="AT137"/>
      <c r="AU137"/>
      <c r="AV137"/>
      <c r="AW137"/>
      <c r="AX137"/>
      <c r="AY137"/>
      <c r="AZ137"/>
      <c r="BA137"/>
      <c r="BB137"/>
      <c r="BU137" s="113"/>
      <c r="BV137" s="113"/>
      <c r="BW137" s="113"/>
      <c r="BX137" s="113"/>
      <c r="BY137" s="113"/>
      <c r="BZ137" s="113"/>
      <c r="CA137" s="113"/>
      <c r="CB137" s="113"/>
      <c r="CC137" s="113"/>
      <c r="CD137" s="113"/>
      <c r="CE137" s="113"/>
      <c r="CF137" s="113"/>
      <c r="CG137" s="113"/>
      <c r="CH137" s="113"/>
      <c r="CI137" s="113"/>
      <c r="CJ137" s="113"/>
      <c r="CK137" s="113"/>
      <c r="CL137" s="113"/>
      <c r="CM137" s="113"/>
      <c r="CN137" s="113"/>
      <c r="CO137" s="113"/>
      <c r="CP137" s="113"/>
      <c r="CQ137" s="113"/>
      <c r="CR137" s="113"/>
      <c r="CS137" s="113"/>
      <c r="CT137" s="113"/>
      <c r="CU137" s="113"/>
      <c r="CV137" s="113"/>
      <c r="CW137" s="113"/>
      <c r="CX137" s="113"/>
      <c r="CY137" s="113"/>
      <c r="CZ137" s="113"/>
      <c r="DA137" s="113"/>
      <c r="DB137" s="113"/>
    </row>
    <row r="138" spans="1:106" s="7" customFormat="1" ht="57" thickBot="1" x14ac:dyDescent="0.3">
      <c r="A138" s="28">
        <v>73</v>
      </c>
      <c r="B138" s="41">
        <v>42203400</v>
      </c>
      <c r="C138" s="28">
        <v>1186220254</v>
      </c>
      <c r="D138" s="29" t="s">
        <v>183</v>
      </c>
      <c r="E138" s="29" t="s">
        <v>184</v>
      </c>
      <c r="F138" s="29" t="s">
        <v>24</v>
      </c>
      <c r="G138" s="29"/>
      <c r="H138" s="33">
        <v>530000</v>
      </c>
      <c r="I138" s="33">
        <f t="shared" si="28"/>
        <v>35881</v>
      </c>
      <c r="J138" s="33">
        <f t="shared" si="29"/>
        <v>565881</v>
      </c>
      <c r="K138" s="2"/>
      <c r="L138" s="33">
        <f t="shared" si="30"/>
        <v>209350</v>
      </c>
      <c r="M138" s="33">
        <f t="shared" si="31"/>
        <v>739350</v>
      </c>
      <c r="N138" s="2"/>
      <c r="O138" s="34"/>
      <c r="P138" s="2"/>
      <c r="Q138" s="70">
        <v>1796000</v>
      </c>
      <c r="R138" s="71"/>
      <c r="S138" s="2"/>
      <c r="T138" s="33">
        <f t="shared" si="33"/>
        <v>1796000</v>
      </c>
      <c r="U138" s="6"/>
      <c r="V138" s="3"/>
      <c r="W138" s="72"/>
      <c r="X138" s="167">
        <v>1796000</v>
      </c>
      <c r="Y138" s="72">
        <v>0</v>
      </c>
      <c r="Z138" s="168">
        <f t="shared" si="32"/>
        <v>1796000</v>
      </c>
      <c r="AA138" s="72"/>
      <c r="AB138" s="3"/>
      <c r="AC138" s="3"/>
      <c r="AD138" s="3"/>
      <c r="AE138" s="3"/>
      <c r="AF138" s="3"/>
      <c r="AG138" s="3"/>
      <c r="AH138" s="3"/>
      <c r="AI138" s="3"/>
      <c r="AJ138" s="3"/>
      <c r="AK138" s="3"/>
      <c r="AT138"/>
      <c r="AU138"/>
      <c r="AV138"/>
      <c r="AW138"/>
      <c r="AX138"/>
      <c r="AY138"/>
      <c r="AZ138"/>
      <c r="BA138"/>
      <c r="BB138"/>
      <c r="BU138" s="113"/>
      <c r="BV138" s="113"/>
      <c r="BW138" s="113"/>
      <c r="BX138" s="113"/>
      <c r="BY138" s="113"/>
      <c r="BZ138" s="113"/>
      <c r="CA138" s="113"/>
      <c r="CB138" s="113"/>
      <c r="CC138" s="113"/>
      <c r="CD138" s="113"/>
      <c r="CE138" s="113"/>
      <c r="CF138" s="113"/>
      <c r="CG138" s="113"/>
      <c r="CH138" s="113"/>
      <c r="CI138" s="113"/>
      <c r="CJ138" s="113"/>
      <c r="CK138" s="113"/>
      <c r="CL138" s="113"/>
      <c r="CM138" s="113"/>
      <c r="CN138" s="113"/>
      <c r="CO138" s="113"/>
      <c r="CP138" s="113"/>
      <c r="CQ138" s="113"/>
      <c r="CR138" s="113"/>
      <c r="CS138" s="113"/>
      <c r="CT138" s="113"/>
      <c r="CU138" s="113"/>
      <c r="CV138" s="113"/>
      <c r="CW138" s="113"/>
      <c r="CX138" s="113"/>
      <c r="CY138" s="113"/>
      <c r="CZ138" s="113"/>
      <c r="DA138" s="113"/>
      <c r="DB138" s="113"/>
    </row>
    <row r="139" spans="1:106" s="7" customFormat="1" ht="27.75" customHeight="1" thickBot="1" x14ac:dyDescent="0.3">
      <c r="A139" s="28">
        <v>74</v>
      </c>
      <c r="B139" s="111">
        <v>42203400</v>
      </c>
      <c r="C139" s="29">
        <v>1186220272</v>
      </c>
      <c r="D139" s="29" t="s">
        <v>185</v>
      </c>
      <c r="E139" s="29" t="s">
        <v>186</v>
      </c>
      <c r="F139" s="29" t="s">
        <v>24</v>
      </c>
      <c r="G139" s="29"/>
      <c r="H139" s="120">
        <v>1</v>
      </c>
      <c r="I139" s="33">
        <f t="shared" si="28"/>
        <v>6.7699999999999996E-2</v>
      </c>
      <c r="J139" s="33">
        <f t="shared" si="29"/>
        <v>1.0677000000000001</v>
      </c>
      <c r="K139" s="2"/>
      <c r="L139" s="33">
        <f t="shared" si="30"/>
        <v>0.39500000000000002</v>
      </c>
      <c r="M139" s="33">
        <f t="shared" si="31"/>
        <v>1.395</v>
      </c>
      <c r="N139" s="2"/>
      <c r="O139" s="34"/>
      <c r="P139" s="2"/>
      <c r="Q139" s="70">
        <v>1420000</v>
      </c>
      <c r="R139" s="71"/>
      <c r="S139" s="75"/>
      <c r="T139" s="33">
        <f t="shared" si="33"/>
        <v>1420000</v>
      </c>
      <c r="U139" s="6"/>
      <c r="V139" s="3"/>
      <c r="W139" s="72"/>
      <c r="X139" s="167">
        <v>1420000</v>
      </c>
      <c r="Y139" s="72">
        <v>0</v>
      </c>
      <c r="Z139" s="168">
        <f t="shared" si="32"/>
        <v>1420000</v>
      </c>
      <c r="AA139" s="72"/>
      <c r="AB139" s="3"/>
      <c r="AC139" s="3"/>
      <c r="AD139" s="3"/>
      <c r="AE139" s="3"/>
      <c r="AF139" s="3"/>
      <c r="AG139" s="3"/>
      <c r="AH139" s="3"/>
      <c r="AI139" s="3"/>
      <c r="AJ139" s="3"/>
      <c r="AK139" s="3"/>
      <c r="AT139"/>
      <c r="AU139"/>
      <c r="AV139"/>
      <c r="AW139"/>
      <c r="AX139"/>
      <c r="AY139"/>
      <c r="AZ139"/>
      <c r="BA139"/>
      <c r="BB139"/>
      <c r="BU139" s="113"/>
      <c r="BV139" s="113"/>
      <c r="BW139" s="113"/>
      <c r="BX139" s="113"/>
      <c r="BY139" s="113"/>
      <c r="BZ139" s="113"/>
      <c r="CA139" s="113"/>
      <c r="CB139" s="113"/>
      <c r="CC139" s="113"/>
      <c r="CD139" s="113"/>
      <c r="CE139" s="113"/>
      <c r="CF139" s="113"/>
      <c r="CG139" s="113"/>
      <c r="CH139" s="113"/>
      <c r="CI139" s="113"/>
      <c r="CJ139" s="113"/>
      <c r="CK139" s="113"/>
      <c r="CL139" s="113"/>
      <c r="CM139" s="113"/>
      <c r="CN139" s="113"/>
      <c r="CO139" s="113"/>
      <c r="CP139" s="113"/>
      <c r="CQ139" s="113"/>
      <c r="CR139" s="113"/>
      <c r="CS139" s="113"/>
      <c r="CT139" s="113"/>
      <c r="CU139" s="113"/>
      <c r="CV139" s="113"/>
      <c r="CW139" s="113"/>
      <c r="CX139" s="113"/>
      <c r="CY139" s="113"/>
      <c r="CZ139" s="113"/>
      <c r="DA139" s="113"/>
      <c r="DB139" s="113"/>
    </row>
    <row r="140" spans="1:106" s="7" customFormat="1" ht="32.25" customHeight="1" thickBot="1" x14ac:dyDescent="0.3">
      <c r="A140" s="28">
        <v>75</v>
      </c>
      <c r="B140" s="29">
        <v>42203400</v>
      </c>
      <c r="C140" s="29">
        <v>1186220273</v>
      </c>
      <c r="D140" s="29" t="s">
        <v>187</v>
      </c>
      <c r="E140" s="29" t="s">
        <v>188</v>
      </c>
      <c r="F140" s="29" t="s">
        <v>24</v>
      </c>
      <c r="G140" s="29"/>
      <c r="H140" s="120">
        <v>1</v>
      </c>
      <c r="I140" s="33">
        <f t="shared" si="28"/>
        <v>6.7699999999999996E-2</v>
      </c>
      <c r="J140" s="33">
        <f t="shared" si="29"/>
        <v>1.0677000000000001</v>
      </c>
      <c r="K140" s="2"/>
      <c r="L140" s="33">
        <f t="shared" si="30"/>
        <v>0.39500000000000002</v>
      </c>
      <c r="M140" s="33">
        <f t="shared" si="31"/>
        <v>1.395</v>
      </c>
      <c r="N140" s="2"/>
      <c r="O140" s="34"/>
      <c r="P140" s="2"/>
      <c r="Q140" s="70">
        <v>750000</v>
      </c>
      <c r="R140" s="71"/>
      <c r="S140" s="169"/>
      <c r="T140" s="33">
        <f t="shared" si="33"/>
        <v>570000</v>
      </c>
      <c r="U140" s="6"/>
      <c r="V140" s="3"/>
      <c r="W140" s="72"/>
      <c r="X140" s="167">
        <v>570000</v>
      </c>
      <c r="Y140" s="72">
        <v>0</v>
      </c>
      <c r="Z140" s="168">
        <f t="shared" si="32"/>
        <v>570000</v>
      </c>
      <c r="AA140" s="72"/>
      <c r="AB140" s="3"/>
      <c r="AC140" s="3"/>
      <c r="AD140" s="3"/>
      <c r="AE140" s="3"/>
      <c r="AF140" s="3"/>
      <c r="AG140" s="3"/>
      <c r="AH140" s="3"/>
      <c r="AI140" s="3"/>
      <c r="AJ140" s="3"/>
      <c r="AK140" s="3"/>
      <c r="AT140"/>
      <c r="AU140"/>
      <c r="AV140"/>
      <c r="AW140"/>
      <c r="AX140"/>
      <c r="AY140"/>
      <c r="AZ140"/>
      <c r="BA140"/>
      <c r="BB140"/>
      <c r="BU140" s="113"/>
      <c r="BV140" s="113"/>
      <c r="BW140" s="113"/>
      <c r="BX140" s="113"/>
      <c r="BY140" s="113"/>
      <c r="BZ140" s="113"/>
      <c r="CA140" s="113"/>
      <c r="CB140" s="113"/>
      <c r="CC140" s="113"/>
      <c r="CD140" s="113"/>
      <c r="CE140" s="113"/>
      <c r="CF140" s="113"/>
      <c r="CG140" s="113"/>
      <c r="CH140" s="113"/>
      <c r="CI140" s="113"/>
      <c r="CJ140" s="113"/>
      <c r="CK140" s="113"/>
      <c r="CL140" s="113"/>
      <c r="CM140" s="113"/>
      <c r="CN140" s="113"/>
      <c r="CO140" s="113"/>
      <c r="CP140" s="113"/>
      <c r="CQ140" s="113"/>
      <c r="CR140" s="113"/>
      <c r="CS140" s="113"/>
      <c r="CT140" s="113"/>
      <c r="CU140" s="113"/>
      <c r="CV140" s="113"/>
      <c r="CW140" s="113"/>
      <c r="CX140" s="113"/>
      <c r="CY140" s="113"/>
      <c r="CZ140" s="113"/>
      <c r="DA140" s="113"/>
      <c r="DB140" s="113"/>
    </row>
    <row r="141" spans="1:106" s="7" customFormat="1" ht="87" customHeight="1" thickBot="1" x14ac:dyDescent="0.3">
      <c r="A141" s="28">
        <v>76</v>
      </c>
      <c r="B141" s="29">
        <v>42203400</v>
      </c>
      <c r="C141" s="29">
        <v>1186220276</v>
      </c>
      <c r="D141" s="29" t="s">
        <v>189</v>
      </c>
      <c r="E141" s="29" t="s">
        <v>190</v>
      </c>
      <c r="F141" s="29" t="s">
        <v>24</v>
      </c>
      <c r="G141" s="29"/>
      <c r="H141" s="33">
        <v>850000</v>
      </c>
      <c r="I141" s="33">
        <f t="shared" si="28"/>
        <v>57545</v>
      </c>
      <c r="J141" s="33">
        <f t="shared" si="29"/>
        <v>907545</v>
      </c>
      <c r="K141" s="2"/>
      <c r="L141" s="33">
        <f t="shared" si="30"/>
        <v>335750</v>
      </c>
      <c r="M141" s="33">
        <f t="shared" si="31"/>
        <v>1185750</v>
      </c>
      <c r="N141" s="2"/>
      <c r="O141" s="34"/>
      <c r="P141" s="2"/>
      <c r="Q141" s="70">
        <v>1070000</v>
      </c>
      <c r="R141" s="71"/>
      <c r="S141" s="2"/>
      <c r="T141" s="33">
        <f t="shared" si="33"/>
        <v>1070000</v>
      </c>
      <c r="U141" s="6"/>
      <c r="V141" s="3"/>
      <c r="W141" s="72" t="s">
        <v>191</v>
      </c>
      <c r="X141" s="167">
        <v>1070000</v>
      </c>
      <c r="Y141" s="72">
        <v>0</v>
      </c>
      <c r="Z141" s="168">
        <f t="shared" si="32"/>
        <v>1070000</v>
      </c>
      <c r="AA141" s="72"/>
      <c r="AB141" s="3"/>
      <c r="AC141" s="3"/>
      <c r="AD141" s="3"/>
      <c r="AE141" s="3"/>
      <c r="AF141" s="3"/>
      <c r="AG141" s="3"/>
      <c r="AH141" s="3"/>
      <c r="AI141" s="3"/>
      <c r="AJ141" s="3"/>
      <c r="AK141" s="3"/>
      <c r="AT141"/>
      <c r="AU141"/>
      <c r="AV141"/>
      <c r="AW141"/>
      <c r="AX141"/>
      <c r="AY141"/>
      <c r="AZ141"/>
      <c r="BA141"/>
      <c r="BB141"/>
      <c r="BU141" s="113"/>
      <c r="BV141" s="113"/>
      <c r="BW141" s="113"/>
      <c r="BX141" s="113"/>
      <c r="BY141" s="113"/>
      <c r="BZ141" s="113"/>
      <c r="CA141" s="113"/>
      <c r="CB141" s="113"/>
      <c r="CC141" s="113"/>
      <c r="CD141" s="113"/>
      <c r="CE141" s="113"/>
      <c r="CF141" s="113"/>
      <c r="CG141" s="113"/>
      <c r="CH141" s="113"/>
      <c r="CI141" s="113"/>
      <c r="CJ141" s="113"/>
      <c r="CK141" s="113"/>
      <c r="CL141" s="113"/>
      <c r="CM141" s="113"/>
      <c r="CN141" s="113"/>
      <c r="CO141" s="113"/>
      <c r="CP141" s="113"/>
      <c r="CQ141" s="113"/>
      <c r="CR141" s="113"/>
      <c r="CS141" s="113"/>
      <c r="CT141" s="113"/>
      <c r="CU141" s="113"/>
      <c r="CV141" s="113"/>
      <c r="CW141" s="113"/>
      <c r="CX141" s="113"/>
      <c r="CY141" s="113"/>
      <c r="CZ141" s="113"/>
      <c r="DA141" s="113"/>
      <c r="DB141" s="113"/>
    </row>
    <row r="142" spans="1:106" s="7" customFormat="1" ht="39.75" customHeight="1" thickBot="1" x14ac:dyDescent="0.3">
      <c r="A142" s="28">
        <v>77</v>
      </c>
      <c r="B142" s="41">
        <v>42221500</v>
      </c>
      <c r="C142" s="28">
        <v>1186220098</v>
      </c>
      <c r="D142" s="29" t="s">
        <v>192</v>
      </c>
      <c r="E142" s="29" t="s">
        <v>193</v>
      </c>
      <c r="F142" s="29" t="s">
        <v>24</v>
      </c>
      <c r="G142" s="29"/>
      <c r="H142" s="33">
        <v>175000</v>
      </c>
      <c r="I142" s="33">
        <f t="shared" si="28"/>
        <v>11847.5</v>
      </c>
      <c r="J142" s="33">
        <f t="shared" si="29"/>
        <v>186847.5</v>
      </c>
      <c r="K142" s="2"/>
      <c r="L142" s="33">
        <f t="shared" si="30"/>
        <v>69125</v>
      </c>
      <c r="M142" s="33">
        <f t="shared" si="31"/>
        <v>244125</v>
      </c>
      <c r="N142" s="2"/>
      <c r="O142" s="34"/>
      <c r="P142" s="2"/>
      <c r="Q142" s="70">
        <v>215000</v>
      </c>
      <c r="R142" s="71"/>
      <c r="S142" s="2"/>
      <c r="T142" s="33">
        <f t="shared" si="33"/>
        <v>215000</v>
      </c>
      <c r="U142" s="6"/>
      <c r="V142" s="3"/>
      <c r="W142" s="72"/>
      <c r="X142" s="167">
        <v>215000</v>
      </c>
      <c r="Y142" s="72">
        <v>0</v>
      </c>
      <c r="Z142" s="168">
        <f t="shared" si="32"/>
        <v>215000</v>
      </c>
      <c r="AA142" s="72"/>
      <c r="AB142" s="3"/>
      <c r="AC142" s="3"/>
      <c r="AD142" s="3"/>
      <c r="AE142" s="3"/>
      <c r="AF142" s="3"/>
      <c r="AG142" s="3"/>
      <c r="AH142" s="3"/>
      <c r="AI142" s="3"/>
      <c r="AJ142" s="3"/>
      <c r="AK142" s="3"/>
      <c r="AT142"/>
      <c r="AU142"/>
      <c r="AV142"/>
      <c r="AW142"/>
      <c r="AX142"/>
      <c r="AY142"/>
      <c r="AZ142"/>
      <c r="BA142"/>
      <c r="BB142"/>
      <c r="BU142" s="113"/>
      <c r="BV142" s="113"/>
      <c r="BW142" s="113"/>
      <c r="BX142" s="113"/>
      <c r="BY142" s="113"/>
      <c r="BZ142" s="113"/>
      <c r="CA142" s="113"/>
      <c r="CB142" s="113"/>
      <c r="CC142" s="113"/>
      <c r="CD142" s="113"/>
      <c r="CE142" s="113"/>
      <c r="CF142" s="113"/>
      <c r="CG142" s="113"/>
      <c r="CH142" s="113"/>
      <c r="CI142" s="113"/>
      <c r="CJ142" s="113"/>
      <c r="CK142" s="113"/>
      <c r="CL142" s="113"/>
      <c r="CM142" s="113"/>
      <c r="CN142" s="113"/>
      <c r="CO142" s="113"/>
      <c r="CP142" s="113"/>
      <c r="CQ142" s="113"/>
      <c r="CR142" s="113"/>
      <c r="CS142" s="113"/>
      <c r="CT142" s="113"/>
      <c r="CU142" s="113"/>
      <c r="CV142" s="113"/>
      <c r="CW142" s="113"/>
      <c r="CX142" s="113"/>
      <c r="CY142" s="113"/>
      <c r="CZ142" s="113"/>
      <c r="DA142" s="113"/>
      <c r="DB142" s="113"/>
    </row>
    <row r="143" spans="1:106" s="7" customFormat="1" ht="79.5" customHeight="1" thickBot="1" x14ac:dyDescent="0.3">
      <c r="A143" s="28">
        <v>78</v>
      </c>
      <c r="B143" s="111">
        <v>42203400</v>
      </c>
      <c r="C143" s="29">
        <v>1186220277</v>
      </c>
      <c r="D143" s="29" t="s">
        <v>194</v>
      </c>
      <c r="E143" s="29" t="s">
        <v>195</v>
      </c>
      <c r="F143" s="29" t="s">
        <v>24</v>
      </c>
      <c r="G143" s="29"/>
      <c r="H143" s="33">
        <v>1048000</v>
      </c>
      <c r="I143" s="33">
        <f t="shared" si="28"/>
        <v>70949.600000000006</v>
      </c>
      <c r="J143" s="33">
        <f t="shared" si="29"/>
        <v>1118949.6000000001</v>
      </c>
      <c r="K143" s="2"/>
      <c r="L143" s="33">
        <f t="shared" si="30"/>
        <v>413960</v>
      </c>
      <c r="M143" s="33">
        <f t="shared" si="31"/>
        <v>1461960</v>
      </c>
      <c r="N143" s="2"/>
      <c r="O143" s="34"/>
      <c r="P143" s="2"/>
      <c r="Q143" s="70">
        <v>1282856.8</v>
      </c>
      <c r="R143" s="71"/>
      <c r="S143" s="2"/>
      <c r="T143" s="33">
        <f t="shared" si="33"/>
        <v>1282856.8</v>
      </c>
      <c r="U143" s="6"/>
      <c r="V143" s="3"/>
      <c r="W143" s="72"/>
      <c r="X143" s="167">
        <v>1282856.8</v>
      </c>
      <c r="Y143" s="72">
        <v>0</v>
      </c>
      <c r="Z143" s="168">
        <f t="shared" si="32"/>
        <v>1282856.8</v>
      </c>
      <c r="AA143" s="72"/>
      <c r="AB143" s="3"/>
      <c r="AC143" s="3"/>
      <c r="AD143" s="3"/>
      <c r="AE143" s="3"/>
      <c r="AF143" s="3"/>
      <c r="AG143" s="3"/>
      <c r="AH143" s="3"/>
      <c r="AI143" s="3"/>
      <c r="AJ143" s="3"/>
      <c r="AK143" s="3"/>
      <c r="AT143"/>
      <c r="AU143"/>
      <c r="AV143"/>
      <c r="AW143"/>
      <c r="AX143"/>
      <c r="AY143"/>
      <c r="AZ143"/>
      <c r="BA143"/>
      <c r="BB143"/>
      <c r="BU143" s="113"/>
      <c r="BV143" s="113"/>
      <c r="BW143" s="113"/>
      <c r="BX143" s="113"/>
      <c r="BY143" s="113"/>
      <c r="BZ143" s="113"/>
      <c r="CA143" s="113"/>
      <c r="CB143" s="113"/>
      <c r="CC143" s="113"/>
      <c r="CD143" s="113"/>
      <c r="CE143" s="113"/>
      <c r="CF143" s="113"/>
      <c r="CG143" s="113"/>
      <c r="CH143" s="113"/>
      <c r="CI143" s="113"/>
      <c r="CJ143" s="113"/>
      <c r="CK143" s="113"/>
      <c r="CL143" s="113"/>
      <c r="CM143" s="113"/>
      <c r="CN143" s="113"/>
      <c r="CO143" s="113"/>
      <c r="CP143" s="113"/>
      <c r="CQ143" s="113"/>
      <c r="CR143" s="113"/>
      <c r="CS143" s="113"/>
      <c r="CT143" s="113"/>
      <c r="CU143" s="113"/>
      <c r="CV143" s="113"/>
      <c r="CW143" s="113"/>
      <c r="CX143" s="113"/>
      <c r="CY143" s="113"/>
      <c r="CZ143" s="113"/>
      <c r="DA143" s="113"/>
      <c r="DB143" s="113"/>
    </row>
    <row r="144" spans="1:106" s="7" customFormat="1" ht="63" customHeight="1" thickBot="1" x14ac:dyDescent="0.3">
      <c r="A144" s="28">
        <v>79</v>
      </c>
      <c r="B144" s="29">
        <v>42203400</v>
      </c>
      <c r="C144" s="29">
        <v>1186220905</v>
      </c>
      <c r="D144" s="29" t="s">
        <v>196</v>
      </c>
      <c r="E144" s="29" t="s">
        <v>197</v>
      </c>
      <c r="F144" s="29" t="s">
        <v>24</v>
      </c>
      <c r="G144" s="29"/>
      <c r="H144" s="33">
        <v>60000</v>
      </c>
      <c r="I144" s="33">
        <f t="shared" si="28"/>
        <v>4062</v>
      </c>
      <c r="J144" s="33">
        <f t="shared" si="29"/>
        <v>64062</v>
      </c>
      <c r="K144" s="2"/>
      <c r="L144" s="33">
        <f t="shared" si="30"/>
        <v>23700</v>
      </c>
      <c r="M144" s="33">
        <f t="shared" si="31"/>
        <v>83700</v>
      </c>
      <c r="N144" s="2"/>
      <c r="O144" s="34"/>
      <c r="P144" s="2"/>
      <c r="Q144" s="70">
        <v>1000000</v>
      </c>
      <c r="R144" s="71"/>
      <c r="S144" s="2"/>
      <c r="T144" s="33">
        <f t="shared" si="33"/>
        <v>1000000</v>
      </c>
      <c r="U144" s="6"/>
      <c r="V144" s="3"/>
      <c r="W144" s="72"/>
      <c r="X144" s="167">
        <v>1000000</v>
      </c>
      <c r="Y144" s="72">
        <v>0</v>
      </c>
      <c r="Z144" s="168">
        <f t="shared" si="32"/>
        <v>1000000</v>
      </c>
      <c r="AA144" s="72"/>
      <c r="AB144" s="3"/>
      <c r="AC144" s="3"/>
      <c r="AD144" s="3"/>
      <c r="AE144" s="3"/>
      <c r="AF144" s="3"/>
      <c r="AG144" s="3"/>
      <c r="AH144" s="3"/>
      <c r="AI144" s="3"/>
      <c r="AJ144" s="3"/>
      <c r="AK144" s="3"/>
      <c r="AT144"/>
      <c r="AU144"/>
      <c r="AV144"/>
      <c r="AW144"/>
      <c r="AX144"/>
      <c r="AY144"/>
      <c r="AZ144"/>
      <c r="BA144"/>
      <c r="BB144"/>
      <c r="BU144" s="113"/>
      <c r="BV144" s="113"/>
      <c r="BW144" s="113"/>
      <c r="BX144" s="113"/>
      <c r="BY144" s="113"/>
      <c r="BZ144" s="113"/>
      <c r="CA144" s="113"/>
      <c r="CB144" s="113"/>
      <c r="CC144" s="113"/>
      <c r="CD144" s="113"/>
      <c r="CE144" s="113"/>
      <c r="CF144" s="113"/>
      <c r="CG144" s="113"/>
      <c r="CH144" s="113"/>
      <c r="CI144" s="113"/>
      <c r="CJ144" s="113"/>
      <c r="CK144" s="113"/>
      <c r="CL144" s="113"/>
      <c r="CM144" s="113"/>
      <c r="CN144" s="113"/>
      <c r="CO144" s="113"/>
      <c r="CP144" s="113"/>
      <c r="CQ144" s="113"/>
      <c r="CR144" s="113"/>
      <c r="CS144" s="113"/>
      <c r="CT144" s="113"/>
      <c r="CU144" s="113"/>
      <c r="CV144" s="113"/>
      <c r="CW144" s="113"/>
      <c r="CX144" s="113"/>
      <c r="CY144" s="113"/>
      <c r="CZ144" s="113"/>
      <c r="DA144" s="113"/>
      <c r="DB144" s="113"/>
    </row>
    <row r="145" spans="1:107" s="7" customFormat="1" thickBot="1" x14ac:dyDescent="0.3">
      <c r="A145" s="41"/>
      <c r="B145" s="41"/>
      <c r="C145" s="41"/>
      <c r="D145" s="41"/>
      <c r="E145" s="41"/>
      <c r="F145" s="41"/>
      <c r="G145" s="41"/>
      <c r="H145" s="3"/>
      <c r="I145" s="3"/>
      <c r="J145" s="3"/>
      <c r="K145" s="2"/>
      <c r="L145" s="161"/>
      <c r="M145" s="161"/>
      <c r="N145" s="4"/>
      <c r="O145" s="161"/>
      <c r="P145" s="4"/>
      <c r="Q145" s="161"/>
      <c r="R145" s="4"/>
      <c r="S145" s="4"/>
      <c r="T145" s="162"/>
      <c r="U145" s="6"/>
      <c r="V145" s="3"/>
      <c r="W145" s="3"/>
      <c r="X145" s="3"/>
      <c r="Y145" s="3"/>
      <c r="Z145" s="3"/>
      <c r="AA145" s="3"/>
      <c r="AB145" s="3"/>
      <c r="AC145" s="3"/>
      <c r="AD145" s="3"/>
      <c r="AE145" s="3"/>
      <c r="AF145" s="3"/>
      <c r="AG145" s="3"/>
      <c r="AH145" s="3"/>
      <c r="AI145" s="3"/>
      <c r="AJ145" s="3"/>
      <c r="AK145" s="3"/>
      <c r="AT145"/>
      <c r="AU145"/>
      <c r="AV145"/>
      <c r="AW145"/>
      <c r="AX145"/>
      <c r="AY145"/>
      <c r="AZ145"/>
      <c r="BA145"/>
      <c r="BB145"/>
      <c r="BU145" s="113"/>
      <c r="BV145" s="113"/>
      <c r="BW145" s="113"/>
      <c r="BX145" s="113"/>
      <c r="BY145" s="113"/>
      <c r="BZ145" s="113"/>
      <c r="CA145" s="113"/>
      <c r="CB145" s="113"/>
      <c r="CC145" s="113"/>
      <c r="CD145" s="113"/>
      <c r="CE145" s="113"/>
      <c r="CF145" s="113"/>
      <c r="CG145" s="113"/>
      <c r="CH145" s="113"/>
      <c r="CI145" s="113"/>
      <c r="CJ145" s="113"/>
      <c r="CK145" s="113"/>
      <c r="CL145" s="113"/>
      <c r="CM145" s="113"/>
      <c r="CN145" s="113"/>
      <c r="CO145" s="113"/>
      <c r="CP145" s="113"/>
      <c r="CQ145" s="113"/>
      <c r="CR145" s="113"/>
      <c r="CS145" s="113"/>
      <c r="CT145" s="113"/>
      <c r="CU145" s="113"/>
      <c r="CV145" s="113"/>
      <c r="CW145" s="113"/>
      <c r="CX145" s="113"/>
      <c r="CY145" s="113"/>
      <c r="CZ145" s="113"/>
      <c r="DA145" s="113"/>
      <c r="DB145" s="113"/>
    </row>
    <row r="146" spans="1:107" s="21" customFormat="1" ht="22.5" customHeight="1" thickBot="1" x14ac:dyDescent="0.3">
      <c r="A146" s="318" t="s">
        <v>198</v>
      </c>
      <c r="B146" s="319"/>
      <c r="C146" s="319"/>
      <c r="D146" s="319"/>
      <c r="E146" s="319"/>
      <c r="F146" s="43"/>
      <c r="G146" s="43"/>
      <c r="H146" s="62"/>
      <c r="I146" s="62"/>
      <c r="J146" s="62"/>
      <c r="K146" s="63"/>
      <c r="L146" s="320" t="s">
        <v>13</v>
      </c>
      <c r="M146" s="320" t="s">
        <v>14</v>
      </c>
      <c r="N146" s="63"/>
      <c r="O146" s="328" t="s">
        <v>15</v>
      </c>
      <c r="P146" s="63"/>
      <c r="Q146" s="329" t="s">
        <v>45</v>
      </c>
      <c r="R146" s="63"/>
      <c r="S146" s="63"/>
      <c r="T146" s="100"/>
      <c r="U146" s="20"/>
      <c r="V146" s="20"/>
      <c r="W146" s="101"/>
      <c r="X146" s="317" t="s">
        <v>2</v>
      </c>
      <c r="Y146" s="317"/>
      <c r="Z146" s="317"/>
      <c r="AA146" s="317"/>
      <c r="AB146" s="101"/>
      <c r="AC146" s="20"/>
      <c r="AD146" s="20"/>
      <c r="AE146" s="20"/>
      <c r="AF146" s="20"/>
      <c r="AG146" s="20"/>
      <c r="AH146" s="20"/>
      <c r="AI146" s="20"/>
      <c r="AJ146" s="20"/>
      <c r="AK146" s="20"/>
      <c r="BC146" s="255"/>
      <c r="BD146" s="255"/>
      <c r="BE146" s="255"/>
      <c r="BF146" s="255"/>
      <c r="BG146" s="255"/>
      <c r="BH146" s="255"/>
      <c r="BI146" s="255"/>
      <c r="BJ146" s="255"/>
      <c r="BK146" s="255"/>
      <c r="BL146" s="255"/>
      <c r="BM146" s="255"/>
      <c r="BN146" s="255"/>
      <c r="BO146" s="255"/>
      <c r="BP146" s="255"/>
      <c r="BQ146" s="255"/>
      <c r="BR146" s="255"/>
      <c r="BS146" s="255"/>
      <c r="BT146" s="255"/>
      <c r="BU146" s="258"/>
      <c r="BV146" s="258"/>
      <c r="BW146" s="258"/>
      <c r="BX146" s="258"/>
      <c r="BY146" s="258"/>
      <c r="BZ146" s="258"/>
      <c r="CA146" s="258"/>
      <c r="CB146" s="258"/>
      <c r="CC146" s="258"/>
      <c r="CD146" s="258"/>
      <c r="CE146" s="258"/>
      <c r="CF146" s="258"/>
      <c r="CG146" s="258"/>
      <c r="CH146" s="258"/>
      <c r="CI146" s="258"/>
      <c r="CJ146" s="258"/>
      <c r="CK146" s="258"/>
      <c r="CL146" s="258"/>
      <c r="CM146" s="258"/>
      <c r="CN146" s="258"/>
      <c r="CO146" s="258"/>
      <c r="CP146" s="258"/>
      <c r="CQ146" s="258"/>
      <c r="CR146" s="258"/>
      <c r="CS146" s="258"/>
      <c r="CT146" s="258"/>
      <c r="CU146" s="258"/>
      <c r="CV146" s="258"/>
      <c r="CW146" s="258"/>
      <c r="CX146" s="258"/>
      <c r="CY146" s="258"/>
      <c r="CZ146" s="258"/>
      <c r="DA146" s="258"/>
      <c r="DB146" s="258"/>
      <c r="DC146" s="255"/>
    </row>
    <row r="147" spans="1:107" s="21" customFormat="1" ht="23.25" thickBot="1" x14ac:dyDescent="0.3">
      <c r="A147" s="322" t="s">
        <v>199</v>
      </c>
      <c r="B147" s="323"/>
      <c r="C147" s="323"/>
      <c r="D147" s="323"/>
      <c r="E147" s="171"/>
      <c r="F147" s="80"/>
      <c r="G147" s="80"/>
      <c r="H147" s="50"/>
      <c r="I147" s="50"/>
      <c r="J147" s="50"/>
      <c r="K147" s="81"/>
      <c r="L147" s="320"/>
      <c r="M147" s="320"/>
      <c r="N147" s="81"/>
      <c r="O147" s="328"/>
      <c r="P147" s="81"/>
      <c r="Q147" s="330"/>
      <c r="R147" s="81"/>
      <c r="S147" s="81"/>
      <c r="T147" s="104"/>
      <c r="U147" s="20"/>
      <c r="V147" s="20"/>
      <c r="W147" s="101"/>
      <c r="X147" s="105" t="s">
        <v>18</v>
      </c>
      <c r="Y147" s="105" t="s">
        <v>19</v>
      </c>
      <c r="Z147" s="105" t="s">
        <v>20</v>
      </c>
      <c r="AA147" s="105" t="s">
        <v>21</v>
      </c>
      <c r="AB147" s="101"/>
      <c r="AC147" s="20"/>
      <c r="AD147" s="20"/>
      <c r="AE147" s="20"/>
      <c r="AF147" s="20"/>
      <c r="AG147" s="20"/>
      <c r="AH147" s="20"/>
      <c r="AI147" s="20"/>
      <c r="AJ147" s="20"/>
      <c r="AK147" s="20"/>
      <c r="BC147" s="255"/>
      <c r="BD147" s="255"/>
      <c r="BE147" s="255"/>
      <c r="BF147" s="255"/>
      <c r="BG147" s="255"/>
      <c r="BH147" s="255"/>
      <c r="BI147" s="255"/>
      <c r="BJ147" s="255"/>
      <c r="BK147" s="255"/>
      <c r="BL147" s="255"/>
      <c r="BM147" s="255"/>
      <c r="BN147" s="255"/>
      <c r="BO147" s="255"/>
      <c r="BP147" s="255"/>
      <c r="BQ147" s="255"/>
      <c r="BR147" s="255"/>
      <c r="BS147" s="255"/>
      <c r="BT147" s="255"/>
      <c r="BU147" s="258"/>
      <c r="BV147" s="258"/>
      <c r="BW147" s="258"/>
      <c r="BX147" s="258"/>
      <c r="BY147" s="258"/>
      <c r="BZ147" s="258"/>
      <c r="CA147" s="258"/>
      <c r="CB147" s="258"/>
      <c r="CC147" s="258"/>
      <c r="CD147" s="258"/>
      <c r="CE147" s="258"/>
      <c r="CF147" s="258"/>
      <c r="CG147" s="258"/>
      <c r="CH147" s="258"/>
      <c r="CI147" s="258"/>
      <c r="CJ147" s="258"/>
      <c r="CK147" s="258"/>
      <c r="CL147" s="258"/>
      <c r="CM147" s="258"/>
      <c r="CN147" s="258"/>
      <c r="CO147" s="258"/>
      <c r="CP147" s="258"/>
      <c r="CQ147" s="258"/>
      <c r="CR147" s="258"/>
      <c r="CS147" s="258"/>
      <c r="CT147" s="258"/>
      <c r="CU147" s="258"/>
      <c r="CV147" s="258"/>
      <c r="CW147" s="258"/>
      <c r="CX147" s="258"/>
      <c r="CY147" s="258"/>
      <c r="CZ147" s="258"/>
      <c r="DA147" s="258"/>
      <c r="DB147" s="258"/>
      <c r="DC147" s="255"/>
    </row>
    <row r="148" spans="1:107" s="3" customFormat="1" ht="48.75" customHeight="1" thickBot="1" x14ac:dyDescent="0.3">
      <c r="A148" s="52" t="s">
        <v>48</v>
      </c>
      <c r="B148" s="83" t="s">
        <v>4</v>
      </c>
      <c r="C148" s="83" t="s">
        <v>5</v>
      </c>
      <c r="D148" s="83" t="s">
        <v>50</v>
      </c>
      <c r="E148" s="83" t="s">
        <v>102</v>
      </c>
      <c r="F148" s="83" t="s">
        <v>52</v>
      </c>
      <c r="G148" s="83" t="s">
        <v>9</v>
      </c>
      <c r="H148" s="83" t="s">
        <v>78</v>
      </c>
      <c r="I148" s="83" t="s">
        <v>11</v>
      </c>
      <c r="J148" s="83" t="s">
        <v>12</v>
      </c>
      <c r="K148" s="38"/>
      <c r="L148" s="320"/>
      <c r="M148" s="320"/>
      <c r="N148" s="38"/>
      <c r="O148" s="34"/>
      <c r="P148" s="38"/>
      <c r="Q148" s="25" t="s">
        <v>16</v>
      </c>
      <c r="R148" s="38"/>
      <c r="S148" s="38"/>
      <c r="T148" s="54" t="s">
        <v>95</v>
      </c>
      <c r="U148" s="6"/>
      <c r="W148" s="72"/>
      <c r="X148" s="72"/>
      <c r="Y148" s="72"/>
      <c r="Z148" s="72"/>
      <c r="AA148" s="72"/>
      <c r="AB148" s="72"/>
      <c r="AL148" s="7"/>
      <c r="AM148" s="7"/>
      <c r="AN148" s="7"/>
      <c r="AO148" s="7"/>
      <c r="AP148" s="7"/>
      <c r="AQ148" s="7"/>
      <c r="AR148" s="7"/>
      <c r="AS148" s="7"/>
      <c r="AT148"/>
      <c r="AU148"/>
      <c r="AV148"/>
      <c r="AW148"/>
      <c r="AX148"/>
      <c r="AY148"/>
      <c r="AZ148"/>
      <c r="BA148"/>
      <c r="BB148"/>
      <c r="BC148" s="7"/>
      <c r="BD148" s="7"/>
      <c r="BE148" s="7"/>
      <c r="BF148" s="7"/>
      <c r="BG148" s="7"/>
      <c r="BU148" s="5"/>
      <c r="BV148" s="5"/>
      <c r="BW148" s="5"/>
      <c r="BX148" s="5"/>
      <c r="BY148" s="5"/>
      <c r="BZ148" s="5"/>
      <c r="CA148" s="5"/>
      <c r="CB148" s="5"/>
      <c r="CC148" s="5"/>
      <c r="CD148" s="5"/>
      <c r="CE148" s="5"/>
      <c r="CF148" s="5"/>
      <c r="CG148" s="5"/>
      <c r="CH148" s="5"/>
      <c r="CI148" s="5"/>
      <c r="CJ148" s="5"/>
      <c r="CK148" s="5"/>
      <c r="CL148" s="5"/>
      <c r="CM148" s="5"/>
      <c r="CN148" s="5"/>
      <c r="CO148" s="5"/>
      <c r="CP148" s="5"/>
      <c r="CQ148" s="5"/>
      <c r="CR148" s="5"/>
      <c r="CS148" s="5"/>
      <c r="CT148" s="5"/>
      <c r="CU148" s="5"/>
      <c r="CV148" s="5"/>
      <c r="CW148" s="5"/>
      <c r="CX148" s="5"/>
      <c r="CY148" s="5"/>
      <c r="CZ148" s="5"/>
      <c r="DA148" s="5"/>
      <c r="DB148" s="5"/>
    </row>
    <row r="149" spans="1:107" s="3" customFormat="1" ht="88.5" customHeight="1" thickBot="1" x14ac:dyDescent="0.3">
      <c r="A149" s="28">
        <v>80</v>
      </c>
      <c r="B149" s="29">
        <v>42293902</v>
      </c>
      <c r="C149" s="29">
        <v>1196491106</v>
      </c>
      <c r="D149" s="29" t="s">
        <v>200</v>
      </c>
      <c r="E149" s="29" t="s">
        <v>201</v>
      </c>
      <c r="F149" s="29" t="s">
        <v>24</v>
      </c>
      <c r="G149" s="29"/>
      <c r="H149" s="32">
        <v>293164</v>
      </c>
      <c r="I149" s="32">
        <f>H149*6.77/100</f>
        <v>19847.202799999999</v>
      </c>
      <c r="J149" s="32">
        <f>H149+I149</f>
        <v>313011.20279999997</v>
      </c>
      <c r="K149" s="2"/>
      <c r="L149" s="32">
        <f>H149*39.5/100</f>
        <v>115799.78</v>
      </c>
      <c r="M149" s="32">
        <f>H149+L149</f>
        <v>408963.78</v>
      </c>
      <c r="N149" s="2"/>
      <c r="O149" s="57"/>
      <c r="P149" s="2"/>
      <c r="Q149" s="172">
        <v>293164</v>
      </c>
      <c r="R149" s="4"/>
      <c r="S149" s="2"/>
      <c r="T149" s="32">
        <v>381113</v>
      </c>
      <c r="U149" s="6"/>
      <c r="W149" s="72"/>
      <c r="X149" s="88">
        <v>381113</v>
      </c>
      <c r="Y149" s="72">
        <v>0</v>
      </c>
      <c r="Z149" s="88">
        <f>X149</f>
        <v>381113</v>
      </c>
      <c r="AA149" s="72"/>
      <c r="AB149" s="72"/>
      <c r="AL149" s="7"/>
      <c r="AM149" s="7"/>
      <c r="AN149" s="7"/>
      <c r="AO149" s="7"/>
      <c r="AP149" s="7"/>
      <c r="AQ149" s="7"/>
      <c r="AR149" s="7"/>
      <c r="AS149" s="7"/>
      <c r="AT149"/>
      <c r="AU149"/>
      <c r="AV149"/>
      <c r="AW149"/>
      <c r="AX149"/>
      <c r="AY149"/>
      <c r="AZ149"/>
      <c r="BA149"/>
      <c r="BB149"/>
      <c r="BC149" s="7"/>
      <c r="BD149" s="7"/>
      <c r="BE149" s="7"/>
      <c r="BF149" s="7"/>
      <c r="BG149" s="7"/>
      <c r="BU149" s="5"/>
      <c r="BV149" s="5"/>
      <c r="BW149" s="5"/>
      <c r="BX149" s="5"/>
      <c r="BY149" s="5"/>
      <c r="BZ149" s="5"/>
      <c r="CA149" s="5"/>
      <c r="CB149" s="5"/>
      <c r="CC149" s="5"/>
      <c r="CD149" s="5"/>
      <c r="CE149" s="5"/>
      <c r="CF149" s="5"/>
      <c r="CG149" s="5"/>
      <c r="CH149" s="5"/>
      <c r="CI149" s="5"/>
      <c r="CJ149" s="5"/>
      <c r="CK149" s="5"/>
      <c r="CL149" s="5"/>
      <c r="CM149" s="5"/>
      <c r="CN149" s="5"/>
      <c r="CO149" s="5"/>
      <c r="CP149" s="5"/>
      <c r="CQ149" s="5"/>
      <c r="CR149" s="5"/>
      <c r="CS149" s="5"/>
      <c r="CT149" s="5"/>
      <c r="CU149" s="5"/>
      <c r="CV149" s="5"/>
      <c r="CW149" s="5"/>
      <c r="CX149" s="5"/>
      <c r="CY149" s="5"/>
      <c r="CZ149" s="5"/>
      <c r="DA149" s="5"/>
      <c r="DB149" s="5"/>
    </row>
    <row r="150" spans="1:107" s="3" customFormat="1" ht="88.5" customHeight="1" thickBot="1" x14ac:dyDescent="0.3">
      <c r="A150" s="28">
        <v>81</v>
      </c>
      <c r="B150" s="29">
        <v>42293902</v>
      </c>
      <c r="C150" s="29">
        <v>1196491107</v>
      </c>
      <c r="D150" s="29" t="s">
        <v>202</v>
      </c>
      <c r="E150" s="29" t="s">
        <v>203</v>
      </c>
      <c r="F150" s="29" t="s">
        <v>24</v>
      </c>
      <c r="G150" s="29"/>
      <c r="H150" s="33">
        <v>371820</v>
      </c>
      <c r="I150" s="33">
        <f t="shared" ref="I150:I162" si="34">H150*6.77/100</f>
        <v>25172.214</v>
      </c>
      <c r="J150" s="33">
        <f t="shared" ref="J150:J162" si="35">H150+I150</f>
        <v>396992.21399999998</v>
      </c>
      <c r="K150" s="2"/>
      <c r="L150" s="33">
        <f t="shared" ref="L150:L162" si="36">H150*39.5/100</f>
        <v>146868.9</v>
      </c>
      <c r="M150" s="33">
        <f>H150+L150</f>
        <v>518688.9</v>
      </c>
      <c r="N150" s="2"/>
      <c r="O150" s="34"/>
      <c r="P150" s="2"/>
      <c r="Q150" s="173">
        <v>371820</v>
      </c>
      <c r="R150" s="4"/>
      <c r="S150" s="2"/>
      <c r="T150" s="33">
        <v>483366</v>
      </c>
      <c r="U150" s="6"/>
      <c r="W150" s="174" t="s">
        <v>204</v>
      </c>
      <c r="X150" s="88">
        <v>483366</v>
      </c>
      <c r="Y150" s="72">
        <v>0</v>
      </c>
      <c r="Z150" s="88">
        <f t="shared" ref="Z150:Z154" si="37">X150</f>
        <v>483366</v>
      </c>
      <c r="AA150" s="72"/>
      <c r="AB150" s="72"/>
      <c r="AL150" s="7"/>
      <c r="AM150" s="7"/>
      <c r="AN150" s="7"/>
      <c r="AO150" s="7"/>
      <c r="AP150" s="7"/>
      <c r="AQ150" s="7"/>
      <c r="AR150" s="7"/>
      <c r="AS150" s="7"/>
      <c r="AT150"/>
      <c r="AU150"/>
      <c r="AV150"/>
      <c r="AW150"/>
      <c r="AX150"/>
      <c r="AY150"/>
      <c r="AZ150"/>
      <c r="BA150"/>
      <c r="BB150"/>
      <c r="BC150" s="7"/>
      <c r="BD150" s="7"/>
      <c r="BE150" s="7"/>
      <c r="BF150" s="7"/>
      <c r="BG150" s="7"/>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5"/>
      <c r="DB150" s="5"/>
    </row>
    <row r="151" spans="1:107" s="3" customFormat="1" ht="88.5" customHeight="1" thickBot="1" x14ac:dyDescent="0.3">
      <c r="A151" s="28">
        <v>82</v>
      </c>
      <c r="B151" s="29">
        <v>42293902</v>
      </c>
      <c r="C151" s="29">
        <v>1196491109</v>
      </c>
      <c r="D151" s="29" t="s">
        <v>205</v>
      </c>
      <c r="E151" s="29" t="s">
        <v>206</v>
      </c>
      <c r="F151" s="29" t="s">
        <v>24</v>
      </c>
      <c r="G151" s="29"/>
      <c r="H151" s="33">
        <v>443324</v>
      </c>
      <c r="I151" s="33">
        <f t="shared" si="34"/>
        <v>30013.034800000001</v>
      </c>
      <c r="J151" s="33">
        <f t="shared" si="35"/>
        <v>473337.03480000002</v>
      </c>
      <c r="K151" s="2"/>
      <c r="L151" s="33">
        <f t="shared" si="36"/>
        <v>175112.98</v>
      </c>
      <c r="M151" s="33">
        <f t="shared" ref="M151:M162" si="38">H151+L151</f>
        <v>618436.98</v>
      </c>
      <c r="N151" s="2"/>
      <c r="O151" s="34"/>
      <c r="P151" s="2"/>
      <c r="Q151" s="173">
        <v>443324</v>
      </c>
      <c r="R151" s="4"/>
      <c r="S151" s="2"/>
      <c r="T151" s="33">
        <v>576321</v>
      </c>
      <c r="U151" s="6"/>
      <c r="W151" s="72"/>
      <c r="X151" s="88">
        <v>576321</v>
      </c>
      <c r="Y151" s="72">
        <v>0</v>
      </c>
      <c r="Z151" s="88">
        <f t="shared" si="37"/>
        <v>576321</v>
      </c>
      <c r="AA151" s="72"/>
      <c r="AB151" s="72"/>
      <c r="AL151" s="7"/>
      <c r="AM151" s="7"/>
      <c r="AN151" s="7"/>
      <c r="AO151" s="7"/>
      <c r="AP151" s="7"/>
      <c r="AQ151" s="7"/>
      <c r="AR151" s="7"/>
      <c r="AS151" s="7"/>
      <c r="AT151"/>
      <c r="AU151"/>
      <c r="AV151"/>
      <c r="AW151"/>
      <c r="AX151"/>
      <c r="AY151"/>
      <c r="AZ151"/>
      <c r="BA151"/>
      <c r="BB151"/>
      <c r="BC151" s="7"/>
      <c r="BD151" s="7"/>
      <c r="BE151" s="7"/>
      <c r="BF151" s="7"/>
      <c r="BG151" s="7"/>
      <c r="BU151" s="5"/>
      <c r="BV151" s="5"/>
      <c r="BW151" s="5"/>
      <c r="BX151" s="5"/>
      <c r="BY151" s="5"/>
      <c r="BZ151" s="5"/>
      <c r="CA151" s="5"/>
      <c r="CB151" s="5"/>
      <c r="CC151" s="5"/>
      <c r="CD151" s="5"/>
      <c r="CE151" s="5"/>
      <c r="CF151" s="5"/>
      <c r="CG151" s="5"/>
      <c r="CH151" s="5"/>
      <c r="CI151" s="5"/>
      <c r="CJ151" s="5"/>
      <c r="CK151" s="5"/>
      <c r="CL151" s="5"/>
      <c r="CM151" s="5"/>
      <c r="CN151" s="5"/>
      <c r="CO151" s="5"/>
      <c r="CP151" s="5"/>
      <c r="CQ151" s="5"/>
      <c r="CR151" s="5"/>
      <c r="CS151" s="5"/>
      <c r="CT151" s="5"/>
      <c r="CU151" s="5"/>
      <c r="CV151" s="5"/>
      <c r="CW151" s="5"/>
      <c r="CX151" s="5"/>
      <c r="CY151" s="5"/>
      <c r="CZ151" s="5"/>
      <c r="DA151" s="5"/>
      <c r="DB151" s="5"/>
    </row>
    <row r="152" spans="1:107" s="3" customFormat="1" ht="88.5" customHeight="1" thickBot="1" x14ac:dyDescent="0.3">
      <c r="A152" s="28">
        <v>83</v>
      </c>
      <c r="B152" s="29">
        <v>42293902</v>
      </c>
      <c r="C152" s="29">
        <v>1196491117</v>
      </c>
      <c r="D152" s="29" t="s">
        <v>207</v>
      </c>
      <c r="E152" s="29" t="s">
        <v>208</v>
      </c>
      <c r="F152" s="29" t="s">
        <v>24</v>
      </c>
      <c r="G152" s="29"/>
      <c r="H152" s="33">
        <v>868768</v>
      </c>
      <c r="I152" s="33">
        <f t="shared" si="34"/>
        <v>58815.593599999993</v>
      </c>
      <c r="J152" s="33">
        <f t="shared" si="35"/>
        <v>927583.59360000002</v>
      </c>
      <c r="K152" s="2"/>
      <c r="L152" s="33">
        <f t="shared" si="36"/>
        <v>343163.36</v>
      </c>
      <c r="M152" s="33">
        <f t="shared" si="38"/>
        <v>1211931.3599999999</v>
      </c>
      <c r="N152" s="2"/>
      <c r="O152" s="34"/>
      <c r="P152" s="2"/>
      <c r="Q152" s="173">
        <v>1201262</v>
      </c>
      <c r="R152" s="4"/>
      <c r="S152" s="2"/>
      <c r="T152" s="33">
        <v>1561641</v>
      </c>
      <c r="U152" s="6"/>
      <c r="W152" s="72"/>
      <c r="X152" s="88">
        <v>1561641</v>
      </c>
      <c r="Y152" s="72">
        <v>0</v>
      </c>
      <c r="Z152" s="88">
        <f t="shared" si="37"/>
        <v>1561641</v>
      </c>
      <c r="AA152" s="72"/>
      <c r="AB152" s="72"/>
      <c r="AL152" s="7"/>
      <c r="AM152" s="7"/>
      <c r="AN152" s="7"/>
      <c r="AO152" s="7"/>
      <c r="AP152" s="7"/>
      <c r="AQ152" s="7"/>
      <c r="AR152" s="7"/>
      <c r="AS152" s="7"/>
      <c r="AT152"/>
      <c r="AU152"/>
      <c r="AV152"/>
      <c r="AW152"/>
      <c r="AX152"/>
      <c r="AY152"/>
      <c r="AZ152"/>
      <c r="BA152"/>
      <c r="BB152"/>
      <c r="BC152" s="7"/>
      <c r="BD152" s="7"/>
      <c r="BE152" s="7"/>
      <c r="BF152" s="7"/>
      <c r="BG152" s="7"/>
      <c r="BU152" s="5"/>
      <c r="BV152" s="5"/>
      <c r="BW152" s="5"/>
      <c r="BX152" s="5"/>
      <c r="BY152" s="5"/>
      <c r="BZ152" s="5"/>
      <c r="CA152" s="5"/>
      <c r="CB152" s="5"/>
      <c r="CC152" s="5"/>
      <c r="CD152" s="5"/>
      <c r="CE152" s="5"/>
      <c r="CF152" s="5"/>
      <c r="CG152" s="5"/>
      <c r="CH152" s="5"/>
      <c r="CI152" s="5"/>
      <c r="CJ152" s="5"/>
      <c r="CK152" s="5"/>
      <c r="CL152" s="5"/>
      <c r="CM152" s="5"/>
      <c r="CN152" s="5"/>
      <c r="CO152" s="5"/>
      <c r="CP152" s="5"/>
      <c r="CQ152" s="5"/>
      <c r="CR152" s="5"/>
      <c r="CS152" s="5"/>
      <c r="CT152" s="5"/>
      <c r="CU152" s="5"/>
      <c r="CV152" s="5"/>
      <c r="CW152" s="5"/>
      <c r="CX152" s="5"/>
      <c r="CY152" s="5"/>
      <c r="CZ152" s="5"/>
      <c r="DA152" s="5"/>
      <c r="DB152" s="5"/>
    </row>
    <row r="153" spans="1:107" s="3" customFormat="1" ht="88.5" customHeight="1" thickBot="1" x14ac:dyDescent="0.3">
      <c r="A153" s="28">
        <v>84</v>
      </c>
      <c r="B153" s="29">
        <v>42293902</v>
      </c>
      <c r="C153" s="29">
        <v>1196491112</v>
      </c>
      <c r="D153" s="29" t="s">
        <v>209</v>
      </c>
      <c r="E153" s="29" t="s">
        <v>209</v>
      </c>
      <c r="F153" s="29" t="s">
        <v>24</v>
      </c>
      <c r="G153" s="29"/>
      <c r="H153" s="33">
        <v>474137</v>
      </c>
      <c r="I153" s="33">
        <f t="shared" si="34"/>
        <v>32099.074899999996</v>
      </c>
      <c r="J153" s="33">
        <f t="shared" si="35"/>
        <v>506236.07490000001</v>
      </c>
      <c r="K153" s="2"/>
      <c r="L153" s="33">
        <f t="shared" si="36"/>
        <v>187284.11499999999</v>
      </c>
      <c r="M153" s="33">
        <f t="shared" si="38"/>
        <v>661421.11499999999</v>
      </c>
      <c r="N153" s="2"/>
      <c r="O153" s="34"/>
      <c r="P153" s="2"/>
      <c r="Q153" s="173">
        <v>474137</v>
      </c>
      <c r="R153" s="4"/>
      <c r="S153" s="2"/>
      <c r="T153" s="33">
        <v>616378</v>
      </c>
      <c r="U153" s="6"/>
      <c r="W153" s="72"/>
      <c r="X153" s="88">
        <v>616378</v>
      </c>
      <c r="Y153" s="72">
        <v>0</v>
      </c>
      <c r="Z153" s="88">
        <f t="shared" si="37"/>
        <v>616378</v>
      </c>
      <c r="AA153" s="72"/>
      <c r="AB153" s="72"/>
      <c r="AL153" s="7"/>
      <c r="AM153" s="7"/>
      <c r="AN153" s="7"/>
      <c r="AO153" s="7"/>
      <c r="AP153" s="7"/>
      <c r="AQ153" s="7"/>
      <c r="AR153" s="7"/>
      <c r="AS153" s="7"/>
      <c r="AT153"/>
      <c r="AU153"/>
      <c r="AV153"/>
      <c r="AW153"/>
      <c r="AX153"/>
      <c r="AY153"/>
      <c r="AZ153"/>
      <c r="BA153"/>
      <c r="BB153"/>
      <c r="BC153" s="7"/>
      <c r="BD153" s="7"/>
      <c r="BE153" s="7"/>
      <c r="BF153" s="7"/>
      <c r="BG153" s="7"/>
      <c r="BU153" s="5"/>
      <c r="BV153" s="5"/>
      <c r="BW153" s="5"/>
      <c r="BX153" s="5"/>
      <c r="BY153" s="5"/>
      <c r="BZ153" s="5"/>
      <c r="CA153" s="5"/>
      <c r="CB153" s="5"/>
      <c r="CC153" s="5"/>
      <c r="CD153" s="5"/>
      <c r="CE153" s="5"/>
      <c r="CF153" s="5"/>
      <c r="CG153" s="5"/>
      <c r="CH153" s="5"/>
      <c r="CI153" s="5"/>
      <c r="CJ153" s="5"/>
      <c r="CK153" s="5"/>
      <c r="CL153" s="5"/>
      <c r="CM153" s="5"/>
      <c r="CN153" s="5"/>
      <c r="CO153" s="5"/>
      <c r="CP153" s="5"/>
      <c r="CQ153" s="5"/>
      <c r="CR153" s="5"/>
      <c r="CS153" s="5"/>
      <c r="CT153" s="5"/>
      <c r="CU153" s="5"/>
      <c r="CV153" s="5"/>
      <c r="CW153" s="5"/>
      <c r="CX153" s="5"/>
      <c r="CY153" s="5"/>
      <c r="CZ153" s="5"/>
      <c r="DA153" s="5"/>
      <c r="DB153" s="5"/>
    </row>
    <row r="154" spans="1:107" s="3" customFormat="1" ht="88.5" customHeight="1" thickBot="1" x14ac:dyDescent="0.3">
      <c r="A154" s="28">
        <v>85</v>
      </c>
      <c r="B154" s="29">
        <v>42293902</v>
      </c>
      <c r="C154" s="29">
        <v>1196491113</v>
      </c>
      <c r="D154" s="29" t="s">
        <v>210</v>
      </c>
      <c r="E154" s="29" t="s">
        <v>210</v>
      </c>
      <c r="F154" s="29" t="s">
        <v>24</v>
      </c>
      <c r="G154" s="29"/>
      <c r="H154" s="33">
        <v>454947</v>
      </c>
      <c r="I154" s="33">
        <f t="shared" si="34"/>
        <v>30799.911899999999</v>
      </c>
      <c r="J154" s="33">
        <f t="shared" si="35"/>
        <v>485746.91190000001</v>
      </c>
      <c r="K154" s="2"/>
      <c r="L154" s="33">
        <f t="shared" si="36"/>
        <v>179704.065</v>
      </c>
      <c r="M154" s="33">
        <f t="shared" si="38"/>
        <v>634651.06499999994</v>
      </c>
      <c r="N154" s="2"/>
      <c r="O154" s="34"/>
      <c r="P154" s="2"/>
      <c r="Q154" s="173">
        <v>454974</v>
      </c>
      <c r="R154" s="4"/>
      <c r="S154" s="2"/>
      <c r="T154" s="33">
        <v>591431</v>
      </c>
      <c r="U154" s="6"/>
      <c r="W154" s="72"/>
      <c r="X154" s="88">
        <v>591431</v>
      </c>
      <c r="Y154" s="72">
        <v>0</v>
      </c>
      <c r="Z154" s="88">
        <f t="shared" si="37"/>
        <v>591431</v>
      </c>
      <c r="AA154" s="72"/>
      <c r="AB154" s="72"/>
      <c r="AL154" s="7"/>
      <c r="AM154" s="7"/>
      <c r="AN154" s="7"/>
      <c r="AO154" s="7"/>
      <c r="AP154" s="7"/>
      <c r="AQ154" s="7"/>
      <c r="AR154" s="7"/>
      <c r="AS154" s="7"/>
      <c r="AT154"/>
      <c r="AU154"/>
      <c r="AV154"/>
      <c r="AW154"/>
      <c r="AX154"/>
      <c r="AY154"/>
      <c r="AZ154"/>
      <c r="BA154"/>
      <c r="BB154"/>
      <c r="BC154" s="7"/>
      <c r="BD154" s="7"/>
      <c r="BE154" s="7"/>
      <c r="BF154" s="7"/>
      <c r="BG154" s="7"/>
      <c r="BU154" s="5"/>
      <c r="BV154" s="5"/>
      <c r="BW154" s="5"/>
      <c r="BX154" s="5"/>
      <c r="BY154" s="5"/>
      <c r="BZ154" s="5"/>
      <c r="CA154" s="5"/>
      <c r="CB154" s="5"/>
      <c r="CC154" s="5"/>
      <c r="CD154" s="5"/>
      <c r="CE154" s="5"/>
      <c r="CF154" s="5"/>
      <c r="CG154" s="5"/>
      <c r="CH154" s="5"/>
      <c r="CI154" s="5"/>
      <c r="CJ154" s="5"/>
      <c r="CK154" s="5"/>
      <c r="CL154" s="5"/>
      <c r="CM154" s="5"/>
      <c r="CN154" s="5"/>
      <c r="CO154" s="5"/>
      <c r="CP154" s="5"/>
      <c r="CQ154" s="5"/>
      <c r="CR154" s="5"/>
      <c r="CS154" s="5"/>
      <c r="CT154" s="5"/>
      <c r="CU154" s="5"/>
      <c r="CV154" s="5"/>
      <c r="CW154" s="5"/>
      <c r="CX154" s="5"/>
      <c r="CY154" s="5"/>
      <c r="CZ154" s="5"/>
      <c r="DA154" s="5"/>
      <c r="DB154" s="5"/>
    </row>
    <row r="155" spans="1:107" s="3" customFormat="1" ht="88.5" customHeight="1" thickBot="1" x14ac:dyDescent="0.3">
      <c r="A155" s="28">
        <v>86</v>
      </c>
      <c r="B155" s="29">
        <v>42293902</v>
      </c>
      <c r="C155" s="29">
        <v>1196491208</v>
      </c>
      <c r="D155" s="29" t="s">
        <v>211</v>
      </c>
      <c r="E155" s="29" t="s">
        <v>212</v>
      </c>
      <c r="F155" s="29" t="s">
        <v>24</v>
      </c>
      <c r="G155" s="29"/>
      <c r="H155" s="33">
        <v>922805</v>
      </c>
      <c r="I155" s="33">
        <f t="shared" si="34"/>
        <v>62473.898499999996</v>
      </c>
      <c r="J155" s="33">
        <f t="shared" si="35"/>
        <v>985278.89850000001</v>
      </c>
      <c r="K155" s="2"/>
      <c r="L155" s="33">
        <f t="shared" si="36"/>
        <v>364507.97499999998</v>
      </c>
      <c r="M155" s="33">
        <f t="shared" si="38"/>
        <v>1287312.9750000001</v>
      </c>
      <c r="N155" s="2"/>
      <c r="O155" s="34"/>
      <c r="P155" s="2"/>
      <c r="Q155" s="173">
        <v>922806</v>
      </c>
      <c r="R155" s="4"/>
      <c r="S155" s="2"/>
      <c r="T155" s="33">
        <v>1199647</v>
      </c>
      <c r="U155" s="6"/>
      <c r="W155" s="72"/>
      <c r="X155" s="88">
        <v>1034179</v>
      </c>
      <c r="Y155" s="88">
        <f>X155*16/100</f>
        <v>165468.64000000001</v>
      </c>
      <c r="Z155" s="88">
        <f t="shared" ref="Z155:Z162" si="39">X155+Y155</f>
        <v>1199647.6400000001</v>
      </c>
      <c r="AA155" s="72"/>
      <c r="AB155" s="72"/>
      <c r="AL155" s="7"/>
      <c r="AM155" s="7"/>
      <c r="AN155" s="7"/>
      <c r="AO155" s="7"/>
      <c r="AP155" s="7"/>
      <c r="AQ155" s="7"/>
      <c r="AR155" s="7"/>
      <c r="AS155" s="7"/>
      <c r="AT155"/>
      <c r="AU155"/>
      <c r="AV155"/>
      <c r="AW155"/>
      <c r="AX155"/>
      <c r="AY155"/>
      <c r="AZ155"/>
      <c r="BA155"/>
      <c r="BB155"/>
      <c r="BC155" s="7"/>
      <c r="BD155" s="7"/>
      <c r="BE155" s="7"/>
      <c r="BF155" s="7"/>
      <c r="BG155" s="7"/>
      <c r="BU155" s="5"/>
      <c r="BV155" s="5"/>
      <c r="BW155" s="5"/>
      <c r="BX155" s="5"/>
      <c r="BY155" s="5"/>
      <c r="BZ155" s="5"/>
      <c r="CA155" s="5"/>
      <c r="CB155" s="5"/>
      <c r="CC155" s="5"/>
      <c r="CD155" s="5"/>
      <c r="CE155" s="5"/>
      <c r="CF155" s="5"/>
      <c r="CG155" s="5"/>
      <c r="CH155" s="5"/>
      <c r="CI155" s="5"/>
      <c r="CJ155" s="5"/>
      <c r="CK155" s="5"/>
      <c r="CL155" s="5"/>
      <c r="CM155" s="5"/>
      <c r="CN155" s="5"/>
      <c r="CO155" s="5"/>
      <c r="CP155" s="5"/>
      <c r="CQ155" s="5"/>
      <c r="CR155" s="5"/>
      <c r="CS155" s="5"/>
      <c r="CT155" s="5"/>
      <c r="CU155" s="5"/>
      <c r="CV155" s="5"/>
      <c r="CW155" s="5"/>
      <c r="CX155" s="5"/>
      <c r="CY155" s="5"/>
      <c r="CZ155" s="5"/>
      <c r="DA155" s="5"/>
      <c r="DB155" s="5"/>
    </row>
    <row r="156" spans="1:107" s="3" customFormat="1" ht="88.5" customHeight="1" thickBot="1" x14ac:dyDescent="0.3">
      <c r="A156" s="28">
        <v>87</v>
      </c>
      <c r="B156" s="29">
        <v>42293902</v>
      </c>
      <c r="C156" s="29">
        <v>1196491209</v>
      </c>
      <c r="D156" s="29" t="s">
        <v>213</v>
      </c>
      <c r="E156" s="29" t="s">
        <v>214</v>
      </c>
      <c r="F156" s="29" t="s">
        <v>24</v>
      </c>
      <c r="G156" s="29"/>
      <c r="H156" s="33">
        <v>530510</v>
      </c>
      <c r="I156" s="33">
        <f t="shared" si="34"/>
        <v>35915.526999999995</v>
      </c>
      <c r="J156" s="33">
        <f t="shared" si="35"/>
        <v>566425.527</v>
      </c>
      <c r="K156" s="2"/>
      <c r="L156" s="33">
        <f t="shared" si="36"/>
        <v>209551.45</v>
      </c>
      <c r="M156" s="33">
        <f t="shared" si="38"/>
        <v>740061.45</v>
      </c>
      <c r="N156" s="2"/>
      <c r="O156" s="34"/>
      <c r="P156" s="2"/>
      <c r="Q156" s="173">
        <v>530511</v>
      </c>
      <c r="R156" s="4"/>
      <c r="S156" s="2"/>
      <c r="T156" s="33">
        <v>689664</v>
      </c>
      <c r="U156" s="6"/>
      <c r="W156" s="72"/>
      <c r="X156" s="88">
        <v>594538</v>
      </c>
      <c r="Y156" s="88">
        <f>X156*16/100</f>
        <v>95126.080000000002</v>
      </c>
      <c r="Z156" s="88">
        <f t="shared" si="39"/>
        <v>689664.08</v>
      </c>
      <c r="AA156" s="72"/>
      <c r="AB156" s="72"/>
      <c r="AL156" s="7"/>
      <c r="AM156" s="7"/>
      <c r="AN156" s="7"/>
      <c r="AO156" s="7"/>
      <c r="AP156" s="7"/>
      <c r="AQ156" s="7"/>
      <c r="AR156" s="7"/>
      <c r="AS156" s="7"/>
      <c r="AT156"/>
      <c r="AU156"/>
      <c r="AV156"/>
      <c r="AW156"/>
      <c r="AX156"/>
      <c r="AY156"/>
      <c r="AZ156"/>
      <c r="BA156"/>
      <c r="BB156"/>
      <c r="BC156" s="7"/>
      <c r="BD156" s="7"/>
      <c r="BE156" s="7"/>
      <c r="BF156" s="7"/>
      <c r="BG156" s="7"/>
      <c r="BU156" s="5"/>
      <c r="BV156" s="5"/>
      <c r="BW156" s="5"/>
      <c r="BX156" s="5"/>
      <c r="BY156" s="5"/>
      <c r="BZ156" s="5"/>
      <c r="CA156" s="5"/>
      <c r="CB156" s="5"/>
      <c r="CC156" s="5"/>
      <c r="CD156" s="5"/>
      <c r="CE156" s="5"/>
      <c r="CF156" s="5"/>
      <c r="CG156" s="5"/>
      <c r="CH156" s="5"/>
      <c r="CI156" s="5"/>
      <c r="CJ156" s="5"/>
      <c r="CK156" s="5"/>
      <c r="CL156" s="5"/>
      <c r="CM156" s="5"/>
      <c r="CN156" s="5"/>
      <c r="CO156" s="5"/>
      <c r="CP156" s="5"/>
      <c r="CQ156" s="5"/>
      <c r="CR156" s="5"/>
      <c r="CS156" s="5"/>
      <c r="CT156" s="5"/>
      <c r="CU156" s="5"/>
      <c r="CV156" s="5"/>
      <c r="CW156" s="5"/>
      <c r="CX156" s="5"/>
      <c r="CY156" s="5"/>
      <c r="CZ156" s="5"/>
      <c r="DA156" s="5"/>
      <c r="DB156" s="5"/>
    </row>
    <row r="157" spans="1:107" s="3" customFormat="1" ht="88.5" customHeight="1" thickBot="1" x14ac:dyDescent="0.3">
      <c r="A157" s="28">
        <v>88</v>
      </c>
      <c r="B157" s="29">
        <v>42293902</v>
      </c>
      <c r="C157" s="29">
        <v>1196491210</v>
      </c>
      <c r="D157" s="29" t="s">
        <v>215</v>
      </c>
      <c r="E157" s="29" t="s">
        <v>216</v>
      </c>
      <c r="F157" s="29" t="s">
        <v>24</v>
      </c>
      <c r="G157" s="29"/>
      <c r="H157" s="33">
        <v>354871</v>
      </c>
      <c r="I157" s="33">
        <f t="shared" si="34"/>
        <v>24024.7667</v>
      </c>
      <c r="J157" s="33">
        <f t="shared" si="35"/>
        <v>378895.76669999998</v>
      </c>
      <c r="K157" s="2"/>
      <c r="L157" s="33">
        <f t="shared" si="36"/>
        <v>140174.04500000001</v>
      </c>
      <c r="M157" s="33">
        <f t="shared" si="38"/>
        <v>495045.04500000004</v>
      </c>
      <c r="N157" s="2"/>
      <c r="O157" s="34"/>
      <c r="P157" s="2"/>
      <c r="Q157" s="173">
        <v>504273</v>
      </c>
      <c r="R157" s="4"/>
      <c r="S157" s="2"/>
      <c r="T157" s="33">
        <v>655554</v>
      </c>
      <c r="U157" s="6"/>
      <c r="W157" s="72"/>
      <c r="X157" s="88">
        <v>565133</v>
      </c>
      <c r="Y157" s="88">
        <f>X157*16/100</f>
        <v>90421.28</v>
      </c>
      <c r="Z157" s="88">
        <f t="shared" si="39"/>
        <v>655554.28</v>
      </c>
      <c r="AA157" s="72"/>
      <c r="AB157" s="72"/>
      <c r="AL157" s="7"/>
      <c r="AM157" s="7"/>
      <c r="AN157" s="7"/>
      <c r="AO157" s="7"/>
      <c r="AP157" s="7"/>
      <c r="AQ157" s="7"/>
      <c r="AR157" s="7"/>
      <c r="AS157" s="7"/>
      <c r="AT157"/>
      <c r="AU157"/>
      <c r="AV157"/>
      <c r="AW157"/>
      <c r="AX157"/>
      <c r="AY157"/>
      <c r="AZ157"/>
      <c r="BA157"/>
      <c r="BB157"/>
      <c r="BC157" s="7"/>
      <c r="BD157" s="7"/>
      <c r="BE157" s="7"/>
      <c r="BF157" s="7"/>
      <c r="BG157" s="7"/>
      <c r="BU157" s="5"/>
      <c r="BV157" s="5"/>
      <c r="BW157" s="5"/>
      <c r="BX157" s="5"/>
      <c r="BY157" s="5"/>
      <c r="BZ157" s="5"/>
      <c r="CA157" s="5"/>
      <c r="CB157" s="5"/>
      <c r="CC157" s="5"/>
      <c r="CD157" s="5"/>
      <c r="CE157" s="5"/>
      <c r="CF157" s="5"/>
      <c r="CG157" s="5"/>
      <c r="CH157" s="5"/>
      <c r="CI157" s="5"/>
      <c r="CJ157" s="5"/>
      <c r="CK157" s="5"/>
      <c r="CL157" s="5"/>
      <c r="CM157" s="5"/>
      <c r="CN157" s="5"/>
      <c r="CO157" s="5"/>
      <c r="CP157" s="5"/>
      <c r="CQ157" s="5"/>
      <c r="CR157" s="5"/>
      <c r="CS157" s="5"/>
      <c r="CT157" s="5"/>
      <c r="CU157" s="5"/>
      <c r="CV157" s="5"/>
      <c r="CW157" s="5"/>
      <c r="CX157" s="5"/>
      <c r="CY157" s="5"/>
      <c r="CZ157" s="5"/>
      <c r="DA157" s="5"/>
      <c r="DB157" s="5"/>
    </row>
    <row r="158" spans="1:107" s="3" customFormat="1" ht="88.5" customHeight="1" thickBot="1" x14ac:dyDescent="0.3">
      <c r="A158" s="28">
        <v>89</v>
      </c>
      <c r="B158" s="29">
        <v>42293902</v>
      </c>
      <c r="C158" s="29">
        <v>1196491105</v>
      </c>
      <c r="D158" s="29" t="s">
        <v>217</v>
      </c>
      <c r="E158" s="29" t="s">
        <v>218</v>
      </c>
      <c r="F158" s="29" t="s">
        <v>24</v>
      </c>
      <c r="G158" s="29"/>
      <c r="H158" s="33">
        <v>87510</v>
      </c>
      <c r="I158" s="33">
        <f t="shared" si="34"/>
        <v>5924.4269999999997</v>
      </c>
      <c r="J158" s="33">
        <f t="shared" si="35"/>
        <v>93434.426999999996</v>
      </c>
      <c r="K158" s="2"/>
      <c r="L158" s="33">
        <f t="shared" si="36"/>
        <v>34566.449999999997</v>
      </c>
      <c r="M158" s="33">
        <f t="shared" si="38"/>
        <v>122076.45</v>
      </c>
      <c r="N158" s="2"/>
      <c r="O158" s="34"/>
      <c r="P158" s="2"/>
      <c r="Q158" s="173">
        <v>102095</v>
      </c>
      <c r="R158" s="4"/>
      <c r="S158" s="2"/>
      <c r="T158" s="33">
        <v>132723</v>
      </c>
      <c r="U158" s="6"/>
      <c r="W158" s="72"/>
      <c r="X158" s="88">
        <v>114417</v>
      </c>
      <c r="Y158" s="88">
        <f>X158*16/100</f>
        <v>18306.72</v>
      </c>
      <c r="Z158" s="88">
        <f t="shared" si="39"/>
        <v>132723.72</v>
      </c>
      <c r="AA158" s="72"/>
      <c r="AB158" s="72"/>
      <c r="AL158" s="7"/>
      <c r="AM158" s="7"/>
      <c r="AN158" s="7"/>
      <c r="AO158" s="7"/>
      <c r="AP158" s="7"/>
      <c r="AQ158" s="7"/>
      <c r="AR158" s="7"/>
      <c r="AS158" s="7"/>
      <c r="AT158"/>
      <c r="AU158"/>
      <c r="AV158"/>
      <c r="AW158"/>
      <c r="AX158"/>
      <c r="AY158"/>
      <c r="AZ158"/>
      <c r="BA158"/>
      <c r="BB158"/>
      <c r="BC158" s="7"/>
      <c r="BD158" s="7"/>
      <c r="BE158" s="7"/>
      <c r="BF158" s="7"/>
      <c r="BG158" s="7"/>
      <c r="BU158" s="5"/>
      <c r="BV158" s="5"/>
      <c r="BW158" s="5"/>
      <c r="BX158" s="5"/>
      <c r="BY158" s="5"/>
      <c r="BZ158" s="5"/>
      <c r="CA158" s="5"/>
      <c r="CB158" s="5"/>
      <c r="CC158" s="5"/>
      <c r="CD158" s="5"/>
      <c r="CE158" s="5"/>
      <c r="CF158" s="5"/>
      <c r="CG158" s="5"/>
      <c r="CH158" s="5"/>
      <c r="CI158" s="5"/>
      <c r="CJ158" s="5"/>
      <c r="CK158" s="5"/>
      <c r="CL158" s="5"/>
      <c r="CM158" s="5"/>
      <c r="CN158" s="5"/>
      <c r="CO158" s="5"/>
      <c r="CP158" s="5"/>
      <c r="CQ158" s="5"/>
      <c r="CR158" s="5"/>
      <c r="CS158" s="5"/>
      <c r="CT158" s="5"/>
      <c r="CU158" s="5"/>
      <c r="CV158" s="5"/>
      <c r="CW158" s="5"/>
      <c r="CX158" s="5"/>
      <c r="CY158" s="5"/>
      <c r="CZ158" s="5"/>
      <c r="DA158" s="5"/>
      <c r="DB158" s="5"/>
    </row>
    <row r="159" spans="1:107" s="3" customFormat="1" ht="108.75" customHeight="1" thickBot="1" x14ac:dyDescent="0.3">
      <c r="A159" s="28">
        <v>90</v>
      </c>
      <c r="B159" s="29">
        <v>42293902</v>
      </c>
      <c r="C159" s="29">
        <v>1196491211</v>
      </c>
      <c r="D159" s="29" t="s">
        <v>219</v>
      </c>
      <c r="E159" s="29" t="s">
        <v>220</v>
      </c>
      <c r="F159" s="29" t="s">
        <v>24</v>
      </c>
      <c r="G159" s="29"/>
      <c r="H159" s="33">
        <v>465298</v>
      </c>
      <c r="I159" s="33">
        <f t="shared" si="34"/>
        <v>31500.674599999998</v>
      </c>
      <c r="J159" s="33">
        <f t="shared" si="35"/>
        <v>496798.67460000003</v>
      </c>
      <c r="K159" s="2"/>
      <c r="L159" s="33">
        <f t="shared" si="36"/>
        <v>183792.71</v>
      </c>
      <c r="M159" s="33">
        <f t="shared" si="38"/>
        <v>649090.71</v>
      </c>
      <c r="N159" s="2"/>
      <c r="O159" s="34"/>
      <c r="P159" s="2"/>
      <c r="Q159" s="173">
        <v>465298</v>
      </c>
      <c r="R159" s="4"/>
      <c r="S159" s="2"/>
      <c r="T159" s="33">
        <v>604887</v>
      </c>
      <c r="U159" s="6"/>
      <c r="W159" s="72"/>
      <c r="X159" s="88">
        <v>604887</v>
      </c>
      <c r="Y159" s="88">
        <v>0</v>
      </c>
      <c r="Z159" s="88">
        <f t="shared" si="39"/>
        <v>604887</v>
      </c>
      <c r="AA159" s="72"/>
      <c r="AB159" s="72"/>
      <c r="AL159" s="7"/>
      <c r="AM159" s="7"/>
      <c r="AN159" s="7"/>
      <c r="AO159" s="7"/>
      <c r="AP159" s="7"/>
      <c r="AQ159" s="7"/>
      <c r="AR159" s="7"/>
      <c r="AS159" s="7"/>
      <c r="AT159"/>
      <c r="AU159"/>
      <c r="AV159"/>
      <c r="AW159"/>
      <c r="AX159"/>
      <c r="AY159"/>
      <c r="AZ159"/>
      <c r="BA159"/>
      <c r="BB159"/>
      <c r="BC159" s="7"/>
      <c r="BD159" s="7"/>
      <c r="BE159" s="7"/>
      <c r="BF159" s="7"/>
      <c r="BG159" s="7"/>
      <c r="BU159" s="5"/>
      <c r="BV159" s="5"/>
      <c r="BW159" s="5"/>
      <c r="BX159" s="5"/>
      <c r="BY159" s="5"/>
      <c r="BZ159" s="5"/>
      <c r="CA159" s="5"/>
      <c r="CB159" s="5"/>
      <c r="CC159" s="5"/>
      <c r="CD159" s="5"/>
      <c r="CE159" s="5"/>
      <c r="CF159" s="5"/>
      <c r="CG159" s="5"/>
      <c r="CH159" s="5"/>
      <c r="CI159" s="5"/>
      <c r="CJ159" s="5"/>
      <c r="CK159" s="5"/>
      <c r="CL159" s="5"/>
      <c r="CM159" s="5"/>
      <c r="CN159" s="5"/>
      <c r="CO159" s="5"/>
      <c r="CP159" s="5"/>
      <c r="CQ159" s="5"/>
      <c r="CR159" s="5"/>
      <c r="CS159" s="5"/>
      <c r="CT159" s="5"/>
      <c r="CU159" s="5"/>
      <c r="CV159" s="5"/>
      <c r="CW159" s="5"/>
      <c r="CX159" s="5"/>
      <c r="CY159" s="5"/>
      <c r="CZ159" s="5"/>
      <c r="DA159" s="5"/>
      <c r="DB159" s="5"/>
    </row>
    <row r="160" spans="1:107" s="3" customFormat="1" ht="109.5" customHeight="1" thickBot="1" x14ac:dyDescent="0.3">
      <c r="A160" s="28">
        <v>91</v>
      </c>
      <c r="B160" s="29">
        <v>42293902</v>
      </c>
      <c r="C160" s="29">
        <v>1196491212</v>
      </c>
      <c r="D160" s="29" t="s">
        <v>221</v>
      </c>
      <c r="E160" s="29" t="s">
        <v>222</v>
      </c>
      <c r="F160" s="29" t="s">
        <v>24</v>
      </c>
      <c r="G160" s="29"/>
      <c r="H160" s="33">
        <v>563290</v>
      </c>
      <c r="I160" s="33">
        <f t="shared" si="34"/>
        <v>38134.733</v>
      </c>
      <c r="J160" s="33">
        <f t="shared" si="35"/>
        <v>601424.73300000001</v>
      </c>
      <c r="K160" s="2"/>
      <c r="L160" s="33">
        <f t="shared" si="36"/>
        <v>222499.55</v>
      </c>
      <c r="M160" s="33">
        <f t="shared" si="38"/>
        <v>785789.55</v>
      </c>
      <c r="N160" s="2"/>
      <c r="O160" s="34"/>
      <c r="P160" s="2"/>
      <c r="Q160" s="173">
        <v>577029</v>
      </c>
      <c r="R160" s="4"/>
      <c r="S160" s="2"/>
      <c r="T160" s="33">
        <v>750138</v>
      </c>
      <c r="U160" s="6"/>
      <c r="W160" s="72"/>
      <c r="X160" s="88">
        <v>750138</v>
      </c>
      <c r="Y160" s="72">
        <v>0</v>
      </c>
      <c r="Z160" s="88">
        <f t="shared" si="39"/>
        <v>750138</v>
      </c>
      <c r="AA160" s="72"/>
      <c r="AB160" s="72"/>
      <c r="AL160" s="7"/>
      <c r="AM160" s="7"/>
      <c r="AN160" s="7"/>
      <c r="AO160" s="7"/>
      <c r="AP160" s="7"/>
      <c r="AQ160" s="7"/>
      <c r="AR160" s="7"/>
      <c r="AS160" s="7"/>
      <c r="AT160"/>
      <c r="AU160"/>
      <c r="AV160"/>
      <c r="AW160"/>
      <c r="AX160"/>
      <c r="AY160"/>
      <c r="AZ160"/>
      <c r="BA160"/>
      <c r="BB160"/>
      <c r="BC160" s="7"/>
      <c r="BD160" s="7"/>
      <c r="BE160" s="7"/>
      <c r="BF160" s="7"/>
      <c r="BG160" s="7"/>
      <c r="BU160" s="5"/>
      <c r="BV160" s="5"/>
      <c r="BW160" s="5"/>
      <c r="BX160" s="5"/>
      <c r="BY160" s="5"/>
      <c r="BZ160" s="5"/>
      <c r="CA160" s="5"/>
      <c r="CB160" s="5"/>
      <c r="CC160" s="5"/>
      <c r="CD160" s="5"/>
      <c r="CE160" s="5"/>
      <c r="CF160" s="5"/>
      <c r="CG160" s="5"/>
      <c r="CH160" s="5"/>
      <c r="CI160" s="5"/>
      <c r="CJ160" s="5"/>
      <c r="CK160" s="5"/>
      <c r="CL160" s="5"/>
      <c r="CM160" s="5"/>
      <c r="CN160" s="5"/>
      <c r="CO160" s="5"/>
      <c r="CP160" s="5"/>
      <c r="CQ160" s="5"/>
      <c r="CR160" s="5"/>
      <c r="CS160" s="5"/>
      <c r="CT160" s="5"/>
      <c r="CU160" s="5"/>
      <c r="CV160" s="5"/>
      <c r="CW160" s="5"/>
      <c r="CX160" s="5"/>
      <c r="CY160" s="5"/>
      <c r="CZ160" s="5"/>
      <c r="DA160" s="5"/>
      <c r="DB160" s="5"/>
    </row>
    <row r="161" spans="1:107" s="3" customFormat="1" ht="105.75" customHeight="1" thickBot="1" x14ac:dyDescent="0.3">
      <c r="A161" s="28">
        <v>92</v>
      </c>
      <c r="B161" s="29">
        <v>42293902</v>
      </c>
      <c r="C161" s="29">
        <v>1196491213</v>
      </c>
      <c r="D161" s="29" t="s">
        <v>223</v>
      </c>
      <c r="E161" s="29" t="s">
        <v>224</v>
      </c>
      <c r="F161" s="29" t="s">
        <v>24</v>
      </c>
      <c r="G161" s="29"/>
      <c r="H161" s="33">
        <v>685646</v>
      </c>
      <c r="I161" s="33">
        <f t="shared" si="34"/>
        <v>46418.234199999999</v>
      </c>
      <c r="J161" s="33">
        <f t="shared" si="35"/>
        <v>732064.23419999995</v>
      </c>
      <c r="K161" s="2"/>
      <c r="L161" s="33">
        <f t="shared" si="36"/>
        <v>270830.17</v>
      </c>
      <c r="M161" s="33">
        <f t="shared" si="38"/>
        <v>956476.16999999993</v>
      </c>
      <c r="N161" s="2"/>
      <c r="O161" s="34"/>
      <c r="P161" s="2"/>
      <c r="Q161" s="173">
        <v>702370</v>
      </c>
      <c r="R161" s="4"/>
      <c r="S161" s="2"/>
      <c r="T161" s="33">
        <v>913081</v>
      </c>
      <c r="U161" s="6"/>
      <c r="W161" s="72"/>
      <c r="X161" s="88">
        <v>913081</v>
      </c>
      <c r="Y161" s="72">
        <v>0</v>
      </c>
      <c r="Z161" s="88">
        <f t="shared" si="39"/>
        <v>913081</v>
      </c>
      <c r="AA161" s="72"/>
      <c r="AB161" s="72"/>
      <c r="AL161" s="7"/>
      <c r="AM161" s="7"/>
      <c r="AN161" s="7"/>
      <c r="AO161" s="7"/>
      <c r="AP161" s="7"/>
      <c r="AQ161" s="7"/>
      <c r="AR161" s="7"/>
      <c r="AS161" s="7"/>
      <c r="AT161"/>
      <c r="AU161"/>
      <c r="AV161"/>
      <c r="AW161"/>
      <c r="AX161"/>
      <c r="AY161"/>
      <c r="AZ161"/>
      <c r="BA161"/>
      <c r="BB161"/>
      <c r="BC161" s="7"/>
      <c r="BD161" s="7"/>
      <c r="BE161" s="7"/>
      <c r="BF161" s="7"/>
      <c r="BG161" s="7"/>
      <c r="BU161" s="5"/>
      <c r="BV161" s="5"/>
      <c r="BW161" s="5"/>
      <c r="BX161" s="5"/>
      <c r="BY161" s="5"/>
      <c r="BZ161" s="5"/>
      <c r="CA161" s="5"/>
      <c r="CB161" s="5"/>
      <c r="CC161" s="5"/>
      <c r="CD161" s="5"/>
      <c r="CE161" s="5"/>
      <c r="CF161" s="5"/>
      <c r="CG161" s="5"/>
      <c r="CH161" s="5"/>
      <c r="CI161" s="5"/>
      <c r="CJ161" s="5"/>
      <c r="CK161" s="5"/>
      <c r="CL161" s="5"/>
      <c r="CM161" s="5"/>
      <c r="CN161" s="5"/>
      <c r="CO161" s="5"/>
      <c r="CP161" s="5"/>
      <c r="CQ161" s="5"/>
      <c r="CR161" s="5"/>
      <c r="CS161" s="5"/>
      <c r="CT161" s="5"/>
      <c r="CU161" s="5"/>
      <c r="CV161" s="5"/>
      <c r="CW161" s="5"/>
      <c r="CX161" s="5"/>
      <c r="CY161" s="5"/>
      <c r="CZ161" s="5"/>
      <c r="DA161" s="5"/>
      <c r="DB161" s="5"/>
    </row>
    <row r="162" spans="1:107" s="3" customFormat="1" ht="103.5" customHeight="1" thickBot="1" x14ac:dyDescent="0.3">
      <c r="A162" s="28">
        <v>93</v>
      </c>
      <c r="B162" s="29">
        <v>42293902</v>
      </c>
      <c r="C162" s="29">
        <v>1176020105</v>
      </c>
      <c r="D162" s="29" t="s">
        <v>225</v>
      </c>
      <c r="E162" s="29" t="s">
        <v>226</v>
      </c>
      <c r="F162" s="29" t="s">
        <v>24</v>
      </c>
      <c r="G162" s="29"/>
      <c r="H162" s="33">
        <v>1770826</v>
      </c>
      <c r="I162" s="77">
        <f t="shared" si="34"/>
        <v>119884.92019999999</v>
      </c>
      <c r="J162" s="77">
        <f t="shared" si="35"/>
        <v>1890710.9202000001</v>
      </c>
      <c r="K162" s="2"/>
      <c r="L162" s="77">
        <f t="shared" si="36"/>
        <v>699476.27</v>
      </c>
      <c r="M162" s="77">
        <f t="shared" si="38"/>
        <v>2470302.27</v>
      </c>
      <c r="N162" s="2"/>
      <c r="O162" s="175"/>
      <c r="P162" s="2"/>
      <c r="Q162" s="173">
        <v>1770826</v>
      </c>
      <c r="R162" s="4"/>
      <c r="S162" s="2"/>
      <c r="T162" s="33">
        <v>2302074</v>
      </c>
      <c r="U162" s="6"/>
      <c r="W162" s="72"/>
      <c r="X162" s="88">
        <v>2302074</v>
      </c>
      <c r="Y162" s="72">
        <v>0</v>
      </c>
      <c r="Z162" s="88">
        <f t="shared" si="39"/>
        <v>2302074</v>
      </c>
      <c r="AA162" s="72"/>
      <c r="AB162" s="72"/>
      <c r="AL162" s="7"/>
      <c r="AM162" s="7"/>
      <c r="AN162" s="7"/>
      <c r="AO162" s="7"/>
      <c r="AP162" s="7"/>
      <c r="AQ162" s="7"/>
      <c r="AR162" s="7"/>
      <c r="AS162" s="7"/>
      <c r="AT162"/>
      <c r="AU162"/>
      <c r="AV162"/>
      <c r="AW162"/>
      <c r="AX162"/>
      <c r="AY162"/>
      <c r="AZ162"/>
      <c r="BA162"/>
      <c r="BB162"/>
      <c r="BC162" s="7"/>
      <c r="BD162" s="7"/>
      <c r="BE162" s="7"/>
      <c r="BF162" s="7"/>
      <c r="BG162" s="7"/>
      <c r="BU162" s="5"/>
      <c r="BV162" s="5"/>
      <c r="BW162" s="5"/>
      <c r="BX162" s="5"/>
      <c r="BY162" s="5"/>
      <c r="BZ162" s="5"/>
      <c r="CA162" s="5"/>
      <c r="CB162" s="5"/>
      <c r="CC162" s="5"/>
      <c r="CD162" s="5"/>
      <c r="CE162" s="5"/>
      <c r="CF162" s="5"/>
      <c r="CG162" s="5"/>
      <c r="CH162" s="5"/>
      <c r="CI162" s="5"/>
      <c r="CJ162" s="5"/>
      <c r="CK162" s="5"/>
      <c r="CL162" s="5"/>
      <c r="CM162" s="5"/>
      <c r="CN162" s="5"/>
      <c r="CO162" s="5"/>
      <c r="CP162" s="5"/>
      <c r="CQ162" s="5"/>
      <c r="CR162" s="5"/>
      <c r="CS162" s="5"/>
      <c r="CT162" s="5"/>
      <c r="CU162" s="5"/>
      <c r="CV162" s="5"/>
      <c r="CW162" s="5"/>
      <c r="CX162" s="5"/>
      <c r="CY162" s="5"/>
      <c r="CZ162" s="5"/>
      <c r="DA162" s="5"/>
      <c r="DB162" s="5"/>
    </row>
    <row r="163" spans="1:107" s="3" customFormat="1" ht="15" x14ac:dyDescent="0.25">
      <c r="A163" s="41"/>
      <c r="B163" s="41"/>
      <c r="C163" s="41"/>
      <c r="D163" s="41"/>
      <c r="E163" s="41"/>
      <c r="F163" s="41"/>
      <c r="G163" s="41"/>
      <c r="H163" s="5"/>
      <c r="I163" s="5"/>
      <c r="J163" s="5"/>
      <c r="K163" s="4"/>
      <c r="L163" s="161"/>
      <c r="M163" s="161"/>
      <c r="N163" s="161"/>
      <c r="O163" s="161"/>
      <c r="P163" s="161"/>
      <c r="Q163" s="161"/>
      <c r="R163" s="161"/>
      <c r="S163" s="161"/>
      <c r="T163" s="162"/>
      <c r="U163" s="6"/>
      <c r="AL163" s="7"/>
      <c r="AM163" s="7"/>
      <c r="AN163" s="7"/>
      <c r="AO163" s="7"/>
      <c r="AP163" s="7"/>
      <c r="AQ163" s="7"/>
      <c r="AR163" s="7"/>
      <c r="AS163" s="7"/>
      <c r="AT163"/>
      <c r="AU163"/>
      <c r="AV163"/>
      <c r="AW163"/>
      <c r="AX163"/>
      <c r="AY163"/>
      <c r="AZ163"/>
      <c r="BA163"/>
      <c r="BB163"/>
      <c r="BC163" s="7"/>
      <c r="BD163" s="7"/>
      <c r="BE163" s="7"/>
      <c r="BF163" s="7"/>
      <c r="BG163" s="7"/>
      <c r="BU163" s="5"/>
      <c r="BV163" s="5"/>
      <c r="BW163" s="5"/>
      <c r="BX163" s="5"/>
      <c r="BY163" s="5"/>
      <c r="BZ163" s="5"/>
      <c r="CA163" s="5"/>
      <c r="CB163" s="5"/>
      <c r="CC163" s="5"/>
      <c r="CD163" s="5"/>
      <c r="CE163" s="5"/>
      <c r="CF163" s="5"/>
      <c r="CG163" s="5"/>
      <c r="CH163" s="5"/>
      <c r="CI163" s="5"/>
      <c r="CJ163" s="5"/>
      <c r="CK163" s="5"/>
      <c r="CL163" s="5"/>
      <c r="CM163" s="5"/>
      <c r="CN163" s="5"/>
      <c r="CO163" s="5"/>
      <c r="CP163" s="5"/>
      <c r="CQ163" s="5"/>
      <c r="CR163" s="5"/>
      <c r="CS163" s="5"/>
      <c r="CT163" s="5"/>
      <c r="CU163" s="5"/>
      <c r="CV163" s="5"/>
      <c r="CW163" s="5"/>
      <c r="CX163" s="5"/>
      <c r="CY163" s="5"/>
      <c r="CZ163" s="5"/>
      <c r="DA163" s="5"/>
      <c r="DB163" s="5"/>
    </row>
    <row r="164" spans="1:107" s="7" customFormat="1" ht="39.75" customHeight="1" thickBot="1" x14ac:dyDescent="0.3">
      <c r="A164" s="41"/>
      <c r="B164" s="41"/>
      <c r="C164" s="41"/>
      <c r="D164" s="170"/>
      <c r="E164" s="170"/>
      <c r="F164" s="41"/>
      <c r="G164" s="41"/>
      <c r="H164" s="5"/>
      <c r="I164" s="5"/>
      <c r="J164" s="5"/>
      <c r="K164" s="4"/>
      <c r="L164" s="4"/>
      <c r="M164" s="4"/>
      <c r="N164" s="4"/>
      <c r="O164" s="4"/>
      <c r="P164" s="4"/>
      <c r="Q164" s="4"/>
      <c r="R164" s="4"/>
      <c r="S164" s="4"/>
      <c r="T164" s="5"/>
      <c r="U164" s="6"/>
      <c r="V164" s="3"/>
      <c r="W164" s="3"/>
      <c r="X164" s="3"/>
      <c r="Y164" s="3"/>
      <c r="Z164" s="3"/>
      <c r="AA164" s="3"/>
      <c r="AB164" s="3"/>
      <c r="AC164" s="3"/>
      <c r="AD164" s="3"/>
      <c r="AE164" s="3"/>
      <c r="AF164" s="3"/>
      <c r="AG164" s="3"/>
      <c r="AH164" s="3"/>
      <c r="AI164" s="3"/>
      <c r="AJ164" s="3"/>
      <c r="AK164" s="3"/>
      <c r="AT164"/>
      <c r="AU164"/>
      <c r="AV164"/>
      <c r="AW164"/>
      <c r="AX164"/>
      <c r="AY164"/>
      <c r="AZ164"/>
      <c r="BA164"/>
      <c r="BB164"/>
      <c r="BU164" s="113"/>
      <c r="BV164" s="113"/>
      <c r="BW164" s="113"/>
      <c r="BX164" s="113"/>
      <c r="BY164" s="113"/>
      <c r="BZ164" s="113"/>
      <c r="CA164" s="113"/>
      <c r="CB164" s="113"/>
      <c r="CC164" s="113"/>
      <c r="CD164" s="113"/>
      <c r="CE164" s="113"/>
      <c r="CF164" s="113"/>
      <c r="CG164" s="113"/>
      <c r="CH164" s="113"/>
      <c r="CI164" s="113"/>
      <c r="CJ164" s="113"/>
      <c r="CK164" s="113"/>
      <c r="CL164" s="113"/>
      <c r="CM164" s="113"/>
      <c r="CN164" s="113"/>
      <c r="CO164" s="113"/>
      <c r="CP164" s="113"/>
      <c r="CQ164" s="113"/>
      <c r="CR164" s="113"/>
      <c r="CS164" s="113"/>
      <c r="CT164" s="113"/>
      <c r="CU164" s="113"/>
      <c r="CV164" s="113"/>
      <c r="CW164" s="113"/>
      <c r="CX164" s="113"/>
      <c r="CY164" s="113"/>
      <c r="CZ164" s="113"/>
      <c r="DA164" s="113"/>
      <c r="DB164" s="113"/>
    </row>
    <row r="165" spans="1:107" s="21" customFormat="1" ht="17.25" customHeight="1" thickBot="1" x14ac:dyDescent="0.3">
      <c r="A165" s="318" t="s">
        <v>227</v>
      </c>
      <c r="B165" s="319"/>
      <c r="C165" s="319"/>
      <c r="D165" s="319"/>
      <c r="E165" s="43"/>
      <c r="F165" s="43"/>
      <c r="G165" s="43"/>
      <c r="H165" s="62"/>
      <c r="I165" s="62"/>
      <c r="J165" s="62"/>
      <c r="K165" s="63"/>
      <c r="L165" s="320" t="s">
        <v>13</v>
      </c>
      <c r="M165" s="320" t="s">
        <v>14</v>
      </c>
      <c r="N165" s="63"/>
      <c r="O165" s="358" t="s">
        <v>15</v>
      </c>
      <c r="P165" s="63"/>
      <c r="Q165" s="329" t="s">
        <v>45</v>
      </c>
      <c r="R165" s="63"/>
      <c r="S165" s="63"/>
      <c r="T165" s="100"/>
      <c r="U165" s="20"/>
      <c r="V165" s="20"/>
      <c r="W165" s="20"/>
      <c r="X165" s="20"/>
      <c r="Y165" s="20"/>
      <c r="Z165" s="20"/>
      <c r="AA165" s="20"/>
      <c r="AB165" s="20"/>
      <c r="AC165" s="20"/>
      <c r="AD165" s="20"/>
      <c r="AE165" s="20"/>
      <c r="AF165" s="20"/>
      <c r="AG165" s="20"/>
      <c r="AH165" s="20"/>
      <c r="AI165" s="20"/>
      <c r="AJ165" s="20"/>
      <c r="AK165" s="20"/>
      <c r="BC165" s="255"/>
      <c r="BD165" s="255"/>
      <c r="BE165" s="255"/>
      <c r="BF165" s="255"/>
      <c r="BG165" s="255"/>
      <c r="BH165" s="255"/>
      <c r="BI165" s="255"/>
      <c r="BJ165" s="255"/>
      <c r="BK165" s="255"/>
      <c r="BL165" s="255"/>
      <c r="BM165" s="255"/>
      <c r="BN165" s="255"/>
      <c r="BO165" s="255"/>
      <c r="BP165" s="255"/>
      <c r="BQ165" s="255"/>
      <c r="BR165" s="255"/>
      <c r="BS165" s="255"/>
      <c r="BT165" s="255"/>
      <c r="BU165" s="258"/>
      <c r="BV165" s="258"/>
      <c r="BW165" s="258"/>
      <c r="BX165" s="258"/>
      <c r="BY165" s="258"/>
      <c r="BZ165" s="258"/>
      <c r="CA165" s="258"/>
      <c r="CB165" s="258"/>
      <c r="CC165" s="258"/>
      <c r="CD165" s="258"/>
      <c r="CE165" s="258"/>
      <c r="CF165" s="258"/>
      <c r="CG165" s="258"/>
      <c r="CH165" s="258"/>
      <c r="CI165" s="258"/>
      <c r="CJ165" s="258"/>
      <c r="CK165" s="258"/>
      <c r="CL165" s="258"/>
      <c r="CM165" s="258"/>
      <c r="CN165" s="258"/>
      <c r="CO165" s="258"/>
      <c r="CP165" s="258"/>
      <c r="CQ165" s="258"/>
      <c r="CR165" s="258"/>
      <c r="CS165" s="258"/>
      <c r="CT165" s="258"/>
      <c r="CU165" s="258"/>
      <c r="CV165" s="258"/>
      <c r="CW165" s="258"/>
      <c r="CX165" s="258"/>
      <c r="CY165" s="258"/>
      <c r="CZ165" s="258"/>
      <c r="DA165" s="258"/>
      <c r="DB165" s="258"/>
      <c r="DC165" s="255"/>
    </row>
    <row r="166" spans="1:107" s="21" customFormat="1" thickBot="1" x14ac:dyDescent="0.3">
      <c r="A166" s="336" t="s">
        <v>228</v>
      </c>
      <c r="B166" s="337"/>
      <c r="C166" s="337"/>
      <c r="D166" s="337"/>
      <c r="E166" s="80"/>
      <c r="F166" s="80"/>
      <c r="G166" s="80"/>
      <c r="H166" s="50"/>
      <c r="I166" s="50"/>
      <c r="J166" s="50"/>
      <c r="K166" s="81"/>
      <c r="L166" s="320"/>
      <c r="M166" s="320"/>
      <c r="N166" s="81"/>
      <c r="O166" s="359"/>
      <c r="P166" s="81"/>
      <c r="Q166" s="330"/>
      <c r="R166" s="81"/>
      <c r="S166" s="81"/>
      <c r="T166" s="104"/>
      <c r="U166" s="20"/>
      <c r="V166" s="20"/>
      <c r="W166" s="20"/>
      <c r="X166" s="20"/>
      <c r="Y166" s="20"/>
      <c r="Z166" s="20"/>
      <c r="AA166" s="20"/>
      <c r="AB166" s="20"/>
      <c r="AC166" s="20"/>
      <c r="AD166" s="20"/>
      <c r="AE166" s="20"/>
      <c r="AF166" s="20"/>
      <c r="AG166" s="20"/>
      <c r="AH166" s="20"/>
      <c r="AI166" s="20"/>
      <c r="AJ166" s="20"/>
      <c r="AK166" s="20"/>
      <c r="BC166" s="255"/>
      <c r="BD166" s="255"/>
      <c r="BE166" s="255"/>
      <c r="BF166" s="255"/>
      <c r="BG166" s="255"/>
      <c r="BH166" s="255"/>
      <c r="BI166" s="255"/>
      <c r="BJ166" s="255"/>
      <c r="BK166" s="255"/>
      <c r="BL166" s="255"/>
      <c r="BM166" s="255"/>
      <c r="BN166" s="255"/>
      <c r="BO166" s="255"/>
      <c r="BP166" s="255"/>
      <c r="BQ166" s="255"/>
      <c r="BR166" s="255"/>
      <c r="BS166" s="255"/>
      <c r="BT166" s="255"/>
      <c r="BU166" s="258"/>
      <c r="BV166" s="258"/>
      <c r="BW166" s="258"/>
      <c r="BX166" s="258"/>
      <c r="BY166" s="258"/>
      <c r="BZ166" s="258"/>
      <c r="CA166" s="258"/>
      <c r="CB166" s="258"/>
      <c r="CC166" s="258"/>
      <c r="CD166" s="258"/>
      <c r="CE166" s="258"/>
      <c r="CF166" s="258"/>
      <c r="CG166" s="258"/>
      <c r="CH166" s="258"/>
      <c r="CI166" s="258"/>
      <c r="CJ166" s="258"/>
      <c r="CK166" s="258"/>
      <c r="CL166" s="258"/>
      <c r="CM166" s="258"/>
      <c r="CN166" s="258"/>
      <c r="CO166" s="258"/>
      <c r="CP166" s="258"/>
      <c r="CQ166" s="258"/>
      <c r="CR166" s="258"/>
      <c r="CS166" s="258"/>
      <c r="CT166" s="258"/>
      <c r="CU166" s="258"/>
      <c r="CV166" s="258"/>
      <c r="CW166" s="258"/>
      <c r="CX166" s="258"/>
      <c r="CY166" s="258"/>
      <c r="CZ166" s="258"/>
      <c r="DA166" s="258"/>
      <c r="DB166" s="258"/>
      <c r="DC166" s="255"/>
    </row>
    <row r="167" spans="1:107" s="7" customFormat="1" ht="38.25" customHeight="1" thickTop="1" thickBot="1" x14ac:dyDescent="0.3">
      <c r="A167" s="176" t="s">
        <v>48</v>
      </c>
      <c r="B167" s="83" t="s">
        <v>4</v>
      </c>
      <c r="C167" s="177" t="s">
        <v>5</v>
      </c>
      <c r="D167" s="177" t="s">
        <v>50</v>
      </c>
      <c r="E167" s="177" t="s">
        <v>102</v>
      </c>
      <c r="F167" s="177" t="s">
        <v>52</v>
      </c>
      <c r="G167" s="178" t="s">
        <v>9</v>
      </c>
      <c r="H167" s="83" t="s">
        <v>78</v>
      </c>
      <c r="I167" s="83" t="s">
        <v>11</v>
      </c>
      <c r="J167" s="83" t="s">
        <v>12</v>
      </c>
      <c r="K167" s="38"/>
      <c r="L167" s="320"/>
      <c r="M167" s="320"/>
      <c r="N167" s="38"/>
      <c r="O167" s="360"/>
      <c r="P167" s="38"/>
      <c r="Q167" s="25" t="s">
        <v>16</v>
      </c>
      <c r="R167" s="38"/>
      <c r="S167" s="38"/>
      <c r="T167" s="54" t="s">
        <v>95</v>
      </c>
      <c r="U167" s="6"/>
      <c r="V167" s="3"/>
      <c r="W167" s="3"/>
      <c r="X167" s="3"/>
      <c r="Y167" s="3"/>
      <c r="Z167" s="3"/>
      <c r="AA167" s="3"/>
      <c r="AB167" s="3"/>
      <c r="AC167" s="3"/>
      <c r="AD167" s="3"/>
      <c r="AE167" s="3"/>
      <c r="AF167" s="3"/>
      <c r="AG167" s="3"/>
      <c r="AH167" s="3"/>
      <c r="AI167" s="3"/>
      <c r="AJ167" s="3"/>
      <c r="AK167" s="3"/>
      <c r="AT167"/>
      <c r="AU167"/>
      <c r="AV167"/>
      <c r="AW167"/>
      <c r="AX167"/>
      <c r="AY167"/>
      <c r="AZ167"/>
      <c r="BA167"/>
      <c r="BB167"/>
      <c r="BU167" s="113"/>
      <c r="BV167" s="113"/>
      <c r="BW167" s="113"/>
      <c r="BX167" s="113"/>
      <c r="BY167" s="113"/>
      <c r="BZ167" s="113"/>
      <c r="CA167" s="113"/>
      <c r="CB167" s="113"/>
      <c r="CC167" s="113"/>
      <c r="CD167" s="113"/>
      <c r="CE167" s="113"/>
      <c r="CF167" s="113"/>
      <c r="CG167" s="113"/>
      <c r="CH167" s="113"/>
      <c r="CI167" s="113"/>
      <c r="CJ167" s="113"/>
      <c r="CK167" s="113"/>
      <c r="CL167" s="113"/>
      <c r="CM167" s="113"/>
      <c r="CN167" s="113"/>
      <c r="CO167" s="113"/>
      <c r="CP167" s="113"/>
      <c r="CQ167" s="113"/>
      <c r="CR167" s="113"/>
      <c r="CS167" s="113"/>
      <c r="CT167" s="113"/>
      <c r="CU167" s="113"/>
      <c r="CV167" s="113"/>
      <c r="CW167" s="113"/>
      <c r="CX167" s="113"/>
      <c r="CY167" s="113"/>
      <c r="CZ167" s="113"/>
      <c r="DA167" s="113"/>
      <c r="DB167" s="113"/>
    </row>
    <row r="168" spans="1:107" s="7" customFormat="1" ht="84" customHeight="1" thickBot="1" x14ac:dyDescent="0.3">
      <c r="A168" s="28">
        <v>94</v>
      </c>
      <c r="B168" s="29">
        <v>42201804</v>
      </c>
      <c r="C168" s="29">
        <v>1199040016</v>
      </c>
      <c r="D168" s="29" t="s">
        <v>229</v>
      </c>
      <c r="E168" s="29" t="s">
        <v>230</v>
      </c>
      <c r="F168" s="29" t="s">
        <v>24</v>
      </c>
      <c r="G168" s="29"/>
      <c r="H168" s="32">
        <v>404378</v>
      </c>
      <c r="I168" s="32">
        <f>H168*6.77/100</f>
        <v>27376.390599999999</v>
      </c>
      <c r="J168" s="32">
        <f>H168+I168</f>
        <v>431754.39059999998</v>
      </c>
      <c r="K168" s="2"/>
      <c r="L168" s="179">
        <f>H168*39.5/100</f>
        <v>159729.31</v>
      </c>
      <c r="M168" s="179">
        <f>H168+L168</f>
        <v>564107.31000000006</v>
      </c>
      <c r="N168" s="2"/>
      <c r="O168" s="57"/>
      <c r="P168" s="2"/>
      <c r="Q168" s="98">
        <v>404378</v>
      </c>
      <c r="R168" s="4"/>
      <c r="S168" s="2"/>
      <c r="T168" s="32">
        <f>M168</f>
        <v>564107.31000000006</v>
      </c>
      <c r="U168" s="6"/>
      <c r="V168" s="3"/>
      <c r="W168" s="3"/>
      <c r="X168" s="3"/>
      <c r="Y168" s="3"/>
      <c r="Z168" s="3"/>
      <c r="AA168" s="3"/>
      <c r="AB168" s="3"/>
      <c r="AC168" s="3"/>
      <c r="AD168" s="3"/>
      <c r="AE168" s="3"/>
      <c r="AF168" s="3"/>
      <c r="AG168" s="3"/>
      <c r="AH168" s="3"/>
      <c r="AI168" s="3"/>
      <c r="AJ168" s="3"/>
      <c r="AK168" s="3"/>
      <c r="AT168"/>
      <c r="AU168"/>
      <c r="AV168"/>
      <c r="AW168"/>
      <c r="AX168"/>
      <c r="AY168"/>
      <c r="AZ168"/>
      <c r="BA168"/>
      <c r="BB168"/>
      <c r="BU168" s="113"/>
      <c r="BV168" s="113"/>
      <c r="BW168" s="113"/>
      <c r="BX168" s="113"/>
      <c r="BY168" s="113"/>
      <c r="BZ168" s="113"/>
      <c r="CA168" s="113"/>
      <c r="CB168" s="113"/>
      <c r="CC168" s="113"/>
      <c r="CD168" s="113"/>
      <c r="CE168" s="113"/>
      <c r="CF168" s="113"/>
      <c r="CG168" s="113"/>
      <c r="CH168" s="113"/>
      <c r="CI168" s="113"/>
      <c r="CJ168" s="113"/>
      <c r="CK168" s="113"/>
      <c r="CL168" s="113"/>
      <c r="CM168" s="113"/>
      <c r="CN168" s="113"/>
      <c r="CO168" s="113"/>
      <c r="CP168" s="113"/>
      <c r="CQ168" s="113"/>
      <c r="CR168" s="113"/>
      <c r="CS168" s="113"/>
      <c r="CT168" s="113"/>
      <c r="CU168" s="113"/>
      <c r="CV168" s="113"/>
      <c r="CW168" s="113"/>
      <c r="CX168" s="113"/>
      <c r="CY168" s="113"/>
      <c r="CZ168" s="113"/>
      <c r="DA168" s="113"/>
      <c r="DB168" s="113"/>
    </row>
    <row r="169" spans="1:107" s="7" customFormat="1" ht="80.25" customHeight="1" thickBot="1" x14ac:dyDescent="0.3">
      <c r="A169" s="28">
        <v>95</v>
      </c>
      <c r="B169" s="29">
        <v>42201804</v>
      </c>
      <c r="C169" s="29">
        <v>1199040017</v>
      </c>
      <c r="D169" s="29" t="s">
        <v>231</v>
      </c>
      <c r="E169" s="29" t="s">
        <v>230</v>
      </c>
      <c r="F169" s="29" t="s">
        <v>24</v>
      </c>
      <c r="G169" s="29"/>
      <c r="H169" s="33">
        <v>218166</v>
      </c>
      <c r="I169" s="33">
        <f>H169*6.77/100</f>
        <v>14769.838199999998</v>
      </c>
      <c r="J169" s="33">
        <f>H169+I169</f>
        <v>232935.8382</v>
      </c>
      <c r="K169" s="2"/>
      <c r="L169" s="33">
        <f>H169*39.5/100</f>
        <v>86175.57</v>
      </c>
      <c r="M169" s="33">
        <f>H169+L169</f>
        <v>304341.57</v>
      </c>
      <c r="N169" s="38"/>
      <c r="O169" s="34"/>
      <c r="P169" s="38"/>
      <c r="Q169" s="159">
        <v>237838</v>
      </c>
      <c r="R169" s="4"/>
      <c r="S169" s="2"/>
      <c r="T169" s="33">
        <f>M169</f>
        <v>304341.57</v>
      </c>
      <c r="U169" s="6"/>
      <c r="V169" s="3"/>
      <c r="W169" s="3"/>
      <c r="X169" s="3"/>
      <c r="Y169" s="3"/>
      <c r="Z169" s="3"/>
      <c r="AA169" s="3"/>
      <c r="AB169" s="3"/>
      <c r="AC169" s="3"/>
      <c r="AD169" s="3"/>
      <c r="AE169" s="3"/>
      <c r="AF169" s="3"/>
      <c r="AG169" s="3"/>
      <c r="AH169" s="3"/>
      <c r="AI169" s="3"/>
      <c r="AJ169" s="3"/>
      <c r="AK169" s="3"/>
      <c r="AT169"/>
      <c r="AU169"/>
      <c r="AV169"/>
      <c r="AW169"/>
      <c r="AX169"/>
      <c r="AY169"/>
      <c r="AZ169"/>
      <c r="BA169"/>
      <c r="BB169"/>
      <c r="BU169" s="113"/>
      <c r="BV169" s="113"/>
      <c r="BW169" s="113"/>
      <c r="BX169" s="113"/>
      <c r="BY169" s="113"/>
      <c r="BZ169" s="113"/>
      <c r="CA169" s="113"/>
      <c r="CB169" s="113"/>
      <c r="CC169" s="113"/>
      <c r="CD169" s="113"/>
      <c r="CE169" s="113"/>
      <c r="CF169" s="113"/>
      <c r="CG169" s="113"/>
      <c r="CH169" s="113"/>
      <c r="CI169" s="113"/>
      <c r="CJ169" s="113"/>
      <c r="CK169" s="113"/>
      <c r="CL169" s="113"/>
      <c r="CM169" s="113"/>
      <c r="CN169" s="113"/>
      <c r="CO169" s="113"/>
      <c r="CP169" s="113"/>
      <c r="CQ169" s="113"/>
      <c r="CR169" s="113"/>
      <c r="CS169" s="113"/>
      <c r="CT169" s="113"/>
      <c r="CU169" s="113"/>
      <c r="CV169" s="113"/>
      <c r="CW169" s="113"/>
      <c r="CX169" s="113"/>
      <c r="CY169" s="113"/>
      <c r="CZ169" s="113"/>
      <c r="DA169" s="113"/>
      <c r="DB169" s="113"/>
    </row>
    <row r="170" spans="1:107" s="7" customFormat="1" ht="15" x14ac:dyDescent="0.25">
      <c r="A170" s="41"/>
      <c r="B170" s="41"/>
      <c r="C170" s="41"/>
      <c r="D170" s="41"/>
      <c r="E170" s="41"/>
      <c r="F170" s="41"/>
      <c r="G170" s="41"/>
      <c r="H170" s="3"/>
      <c r="I170" s="3"/>
      <c r="J170" s="3"/>
      <c r="K170" s="2"/>
      <c r="L170" s="4"/>
      <c r="M170" s="4"/>
      <c r="N170" s="4"/>
      <c r="O170" s="4"/>
      <c r="P170" s="4"/>
      <c r="Q170" s="4"/>
      <c r="R170" s="4"/>
      <c r="S170" s="2"/>
      <c r="T170" s="162"/>
      <c r="U170" s="6"/>
      <c r="V170" s="3"/>
      <c r="W170" s="3"/>
      <c r="X170" s="3"/>
      <c r="Y170" s="3"/>
      <c r="Z170" s="3"/>
      <c r="AA170" s="3"/>
      <c r="AB170" s="3"/>
      <c r="AC170" s="3"/>
      <c r="AD170" s="3"/>
      <c r="AE170" s="3"/>
      <c r="AF170" s="3"/>
      <c r="AG170" s="3"/>
      <c r="AH170" s="3"/>
      <c r="AI170" s="3"/>
      <c r="AJ170" s="3"/>
      <c r="AK170" s="3"/>
      <c r="AT170"/>
      <c r="AU170"/>
      <c r="AV170"/>
      <c r="AW170"/>
      <c r="AX170"/>
      <c r="AY170"/>
      <c r="AZ170"/>
      <c r="BA170"/>
      <c r="BB170"/>
      <c r="BU170" s="113"/>
      <c r="BV170" s="113"/>
      <c r="BW170" s="113"/>
      <c r="BX170" s="113"/>
      <c r="BY170" s="113"/>
      <c r="BZ170" s="113"/>
      <c r="CA170" s="113"/>
      <c r="CB170" s="113"/>
      <c r="CC170" s="113"/>
      <c r="CD170" s="113"/>
      <c r="CE170" s="113"/>
      <c r="CF170" s="113"/>
      <c r="CG170" s="113"/>
      <c r="CH170" s="113"/>
      <c r="CI170" s="113"/>
      <c r="CJ170" s="113"/>
      <c r="CK170" s="113"/>
      <c r="CL170" s="113"/>
      <c r="CM170" s="113"/>
      <c r="CN170" s="113"/>
      <c r="CO170" s="113"/>
      <c r="CP170" s="113"/>
      <c r="CQ170" s="113"/>
      <c r="CR170" s="113"/>
      <c r="CS170" s="113"/>
      <c r="CT170" s="113"/>
      <c r="CU170" s="113"/>
      <c r="CV170" s="113"/>
      <c r="CW170" s="113"/>
      <c r="CX170" s="113"/>
      <c r="CY170" s="113"/>
      <c r="CZ170" s="113"/>
      <c r="DA170" s="113"/>
      <c r="DB170" s="113"/>
    </row>
    <row r="171" spans="1:107" s="7" customFormat="1" thickBot="1" x14ac:dyDescent="0.3">
      <c r="A171" s="41"/>
      <c r="B171" s="41"/>
      <c r="C171" s="41"/>
      <c r="D171" s="41"/>
      <c r="E171" s="41"/>
      <c r="F171" s="41"/>
      <c r="G171" s="41"/>
      <c r="H171" s="3"/>
      <c r="I171" s="3"/>
      <c r="J171" s="3"/>
      <c r="K171" s="2"/>
      <c r="L171" s="4"/>
      <c r="M171" s="4"/>
      <c r="N171" s="4"/>
      <c r="O171" s="4"/>
      <c r="P171" s="4"/>
      <c r="Q171" s="4"/>
      <c r="R171" s="4"/>
      <c r="S171" s="2"/>
      <c r="T171" s="5"/>
      <c r="U171" s="6"/>
      <c r="V171" s="3"/>
      <c r="W171" s="3"/>
      <c r="X171" s="3"/>
      <c r="Y171" s="3"/>
      <c r="Z171" s="3"/>
      <c r="AA171" s="3"/>
      <c r="AB171" s="3"/>
      <c r="AC171" s="3"/>
      <c r="AD171" s="3"/>
      <c r="AE171" s="3"/>
      <c r="AF171" s="3"/>
      <c r="AG171" s="3"/>
      <c r="AH171" s="3"/>
      <c r="AI171" s="3"/>
      <c r="AJ171" s="3"/>
      <c r="AK171" s="3"/>
      <c r="AT171"/>
      <c r="AU171"/>
      <c r="AV171"/>
      <c r="AW171"/>
      <c r="AX171"/>
      <c r="AY171"/>
      <c r="AZ171"/>
      <c r="BA171"/>
      <c r="BB171"/>
      <c r="BU171" s="113"/>
      <c r="BV171" s="113"/>
      <c r="BW171" s="113"/>
      <c r="BX171" s="113"/>
      <c r="BY171" s="113"/>
      <c r="BZ171" s="113"/>
      <c r="CA171" s="113"/>
      <c r="CB171" s="113"/>
      <c r="CC171" s="113"/>
      <c r="CD171" s="113"/>
      <c r="CE171" s="113"/>
      <c r="CF171" s="113"/>
      <c r="CG171" s="113"/>
      <c r="CH171" s="113"/>
      <c r="CI171" s="113"/>
      <c r="CJ171" s="113"/>
      <c r="CK171" s="113"/>
      <c r="CL171" s="113"/>
      <c r="CM171" s="113"/>
      <c r="CN171" s="113"/>
      <c r="CO171" s="113"/>
      <c r="CP171" s="113"/>
      <c r="CQ171" s="113"/>
      <c r="CR171" s="113"/>
      <c r="CS171" s="113"/>
      <c r="CT171" s="113"/>
      <c r="CU171" s="113"/>
      <c r="CV171" s="113"/>
      <c r="CW171" s="113"/>
      <c r="CX171" s="113"/>
      <c r="CY171" s="113"/>
      <c r="CZ171" s="113"/>
      <c r="DA171" s="113"/>
      <c r="DB171" s="113"/>
    </row>
    <row r="172" spans="1:107" s="21" customFormat="1" ht="22.5" customHeight="1" thickBot="1" x14ac:dyDescent="0.3">
      <c r="A172" s="318" t="s">
        <v>232</v>
      </c>
      <c r="B172" s="319"/>
      <c r="C172" s="319"/>
      <c r="D172" s="319"/>
      <c r="E172" s="319"/>
      <c r="F172" s="43"/>
      <c r="G172" s="43"/>
      <c r="H172" s="62"/>
      <c r="I172" s="62"/>
      <c r="J172" s="62"/>
      <c r="K172" s="63"/>
      <c r="L172" s="320" t="s">
        <v>13</v>
      </c>
      <c r="M172" s="320" t="s">
        <v>14</v>
      </c>
      <c r="N172" s="63"/>
      <c r="O172" s="358" t="s">
        <v>15</v>
      </c>
      <c r="P172" s="63"/>
      <c r="Q172" s="329" t="s">
        <v>45</v>
      </c>
      <c r="R172" s="63"/>
      <c r="S172" s="63"/>
      <c r="T172" s="100"/>
      <c r="U172" s="20"/>
      <c r="V172" s="20"/>
      <c r="W172" s="20"/>
      <c r="X172" s="20"/>
      <c r="Y172" s="20"/>
      <c r="Z172" s="20"/>
      <c r="AA172" s="20"/>
      <c r="AB172" s="20"/>
      <c r="AC172" s="20"/>
      <c r="AD172" s="20"/>
      <c r="AE172" s="20"/>
      <c r="AF172" s="20"/>
      <c r="AG172" s="20"/>
      <c r="AH172" s="20"/>
      <c r="AI172" s="20"/>
      <c r="AJ172" s="20"/>
      <c r="AK172" s="20"/>
      <c r="BC172" s="255"/>
      <c r="BD172" s="255"/>
      <c r="BE172" s="255"/>
      <c r="BF172" s="255"/>
      <c r="BG172" s="255"/>
      <c r="BH172" s="255"/>
      <c r="BI172" s="255"/>
      <c r="BJ172" s="255"/>
      <c r="BK172" s="255"/>
      <c r="BL172" s="255"/>
      <c r="BM172" s="255"/>
      <c r="BN172" s="255"/>
      <c r="BO172" s="255"/>
      <c r="BP172" s="255"/>
      <c r="BQ172" s="255"/>
      <c r="BR172" s="255"/>
      <c r="BS172" s="255"/>
      <c r="BT172" s="255"/>
      <c r="BU172" s="258"/>
      <c r="BV172" s="258"/>
      <c r="BW172" s="258"/>
      <c r="BX172" s="258"/>
      <c r="BY172" s="258"/>
      <c r="BZ172" s="258"/>
      <c r="CA172" s="258"/>
      <c r="CB172" s="258"/>
      <c r="CC172" s="258"/>
      <c r="CD172" s="258"/>
      <c r="CE172" s="258"/>
      <c r="CF172" s="258"/>
      <c r="CG172" s="258"/>
      <c r="CH172" s="258"/>
      <c r="CI172" s="258"/>
      <c r="CJ172" s="258"/>
      <c r="CK172" s="258"/>
      <c r="CL172" s="258"/>
      <c r="CM172" s="258"/>
      <c r="CN172" s="258"/>
      <c r="CO172" s="258"/>
      <c r="CP172" s="258"/>
      <c r="CQ172" s="258"/>
      <c r="CR172" s="258"/>
      <c r="CS172" s="258"/>
      <c r="CT172" s="258"/>
      <c r="CU172" s="258"/>
      <c r="CV172" s="258"/>
      <c r="CW172" s="258"/>
      <c r="CX172" s="258"/>
      <c r="CY172" s="258"/>
      <c r="CZ172" s="258"/>
      <c r="DA172" s="258"/>
      <c r="DB172" s="258"/>
      <c r="DC172" s="255"/>
    </row>
    <row r="173" spans="1:107" s="21" customFormat="1" thickBot="1" x14ac:dyDescent="0.3">
      <c r="A173" s="322" t="s">
        <v>233</v>
      </c>
      <c r="B173" s="323"/>
      <c r="C173" s="323"/>
      <c r="D173" s="323"/>
      <c r="E173" s="80"/>
      <c r="F173" s="80"/>
      <c r="G173" s="80"/>
      <c r="H173" s="50"/>
      <c r="I173" s="50"/>
      <c r="J173" s="50"/>
      <c r="K173" s="81"/>
      <c r="L173" s="320"/>
      <c r="M173" s="320"/>
      <c r="N173" s="81"/>
      <c r="O173" s="359"/>
      <c r="P173" s="81"/>
      <c r="Q173" s="330"/>
      <c r="R173" s="81"/>
      <c r="S173" s="81"/>
      <c r="T173" s="104"/>
      <c r="U173" s="20"/>
      <c r="V173" s="20"/>
      <c r="W173" s="20"/>
      <c r="X173" s="20"/>
      <c r="Y173" s="20"/>
      <c r="Z173" s="20"/>
      <c r="AA173" s="20"/>
      <c r="AB173" s="20"/>
      <c r="AC173" s="20"/>
      <c r="AD173" s="20"/>
      <c r="AE173" s="20"/>
      <c r="AF173" s="20"/>
      <c r="AG173" s="20"/>
      <c r="AH173" s="20"/>
      <c r="AI173" s="20"/>
      <c r="AJ173" s="20"/>
      <c r="AK173" s="20"/>
      <c r="BC173" s="255"/>
      <c r="BD173" s="255"/>
      <c r="BE173" s="255"/>
      <c r="BF173" s="255"/>
      <c r="BG173" s="255"/>
      <c r="BH173" s="255"/>
      <c r="BI173" s="255"/>
      <c r="BJ173" s="255"/>
      <c r="BK173" s="255"/>
      <c r="BL173" s="255"/>
      <c r="BM173" s="255"/>
      <c r="BN173" s="255"/>
      <c r="BO173" s="255"/>
      <c r="BP173" s="255"/>
      <c r="BQ173" s="255"/>
      <c r="BR173" s="255"/>
      <c r="BS173" s="255"/>
      <c r="BT173" s="255"/>
      <c r="BU173" s="258"/>
      <c r="BV173" s="258"/>
      <c r="BW173" s="258"/>
      <c r="BX173" s="258"/>
      <c r="BY173" s="258"/>
      <c r="BZ173" s="258"/>
      <c r="CA173" s="258"/>
      <c r="CB173" s="258"/>
      <c r="CC173" s="258"/>
      <c r="CD173" s="258"/>
      <c r="CE173" s="258"/>
      <c r="CF173" s="258"/>
      <c r="CG173" s="258"/>
      <c r="CH173" s="258"/>
      <c r="CI173" s="258"/>
      <c r="CJ173" s="258"/>
      <c r="CK173" s="258"/>
      <c r="CL173" s="258"/>
      <c r="CM173" s="258"/>
      <c r="CN173" s="258"/>
      <c r="CO173" s="258"/>
      <c r="CP173" s="258"/>
      <c r="CQ173" s="258"/>
      <c r="CR173" s="258"/>
      <c r="CS173" s="258"/>
      <c r="CT173" s="258"/>
      <c r="CU173" s="258"/>
      <c r="CV173" s="258"/>
      <c r="CW173" s="258"/>
      <c r="CX173" s="258"/>
      <c r="CY173" s="258"/>
      <c r="CZ173" s="258"/>
      <c r="DA173" s="258"/>
      <c r="DB173" s="258"/>
      <c r="DC173" s="255"/>
    </row>
    <row r="174" spans="1:107" s="7" customFormat="1" ht="46.5" thickTop="1" thickBot="1" x14ac:dyDescent="0.3">
      <c r="A174" s="22" t="s">
        <v>81</v>
      </c>
      <c r="B174" s="23" t="s">
        <v>4</v>
      </c>
      <c r="C174" s="23" t="s">
        <v>5</v>
      </c>
      <c r="D174" s="23" t="s">
        <v>6</v>
      </c>
      <c r="E174" s="83" t="s">
        <v>82</v>
      </c>
      <c r="F174" s="83" t="s">
        <v>24</v>
      </c>
      <c r="G174" s="178" t="s">
        <v>9</v>
      </c>
      <c r="H174" s="83" t="s">
        <v>78</v>
      </c>
      <c r="I174" s="83" t="s">
        <v>11</v>
      </c>
      <c r="J174" s="83" t="s">
        <v>12</v>
      </c>
      <c r="K174" s="38"/>
      <c r="L174" s="320"/>
      <c r="M174" s="320"/>
      <c r="N174" s="38"/>
      <c r="O174" s="360"/>
      <c r="P174" s="38"/>
      <c r="Q174" s="25" t="s">
        <v>16</v>
      </c>
      <c r="R174" s="38"/>
      <c r="S174" s="38"/>
      <c r="T174" s="54" t="s">
        <v>17</v>
      </c>
      <c r="U174" s="6"/>
      <c r="V174" s="3"/>
      <c r="W174" s="3"/>
      <c r="X174" s="3"/>
      <c r="Y174" s="3"/>
      <c r="Z174" s="3"/>
      <c r="AA174" s="3"/>
      <c r="AB174" s="3"/>
      <c r="AC174" s="3"/>
      <c r="AD174" s="3"/>
      <c r="AE174" s="3"/>
      <c r="AF174" s="3"/>
      <c r="AG174" s="3"/>
      <c r="AH174" s="3"/>
      <c r="AI174" s="3"/>
      <c r="AJ174" s="3"/>
      <c r="AK174" s="3"/>
      <c r="AT174"/>
      <c r="AU174"/>
      <c r="AV174"/>
      <c r="AW174"/>
      <c r="AX174"/>
      <c r="AY174"/>
      <c r="AZ174"/>
      <c r="BA174"/>
      <c r="BB174"/>
      <c r="BU174" s="113"/>
      <c r="BV174" s="113"/>
      <c r="BW174" s="113"/>
      <c r="BX174" s="113"/>
      <c r="BY174" s="113"/>
      <c r="BZ174" s="113"/>
      <c r="CA174" s="113"/>
      <c r="CB174" s="113"/>
      <c r="CC174" s="113"/>
      <c r="CD174" s="113"/>
      <c r="CE174" s="113"/>
      <c r="CF174" s="113"/>
      <c r="CG174" s="113"/>
      <c r="CH174" s="113"/>
      <c r="CI174" s="113"/>
      <c r="CJ174" s="113"/>
      <c r="CK174" s="113"/>
      <c r="CL174" s="113"/>
      <c r="CM174" s="113"/>
      <c r="CN174" s="113"/>
      <c r="CO174" s="113"/>
      <c r="CP174" s="113"/>
      <c r="CQ174" s="113"/>
      <c r="CR174" s="113"/>
      <c r="CS174" s="113"/>
      <c r="CT174" s="113"/>
      <c r="CU174" s="113"/>
      <c r="CV174" s="113"/>
      <c r="CW174" s="113"/>
      <c r="CX174" s="113"/>
      <c r="CY174" s="113"/>
      <c r="CZ174" s="113"/>
      <c r="DA174" s="113"/>
      <c r="DB174" s="113"/>
    </row>
    <row r="175" spans="1:107" s="7" customFormat="1" ht="31.5" customHeight="1" thickBot="1" x14ac:dyDescent="0.3">
      <c r="A175" s="28">
        <v>96</v>
      </c>
      <c r="B175" s="29">
        <v>42181900</v>
      </c>
      <c r="C175" s="29">
        <v>1197011225</v>
      </c>
      <c r="D175" s="29" t="s">
        <v>234</v>
      </c>
      <c r="E175" s="28" t="s">
        <v>234</v>
      </c>
      <c r="F175" s="28"/>
      <c r="G175" s="28">
        <v>1</v>
      </c>
      <c r="H175" s="32">
        <v>153922</v>
      </c>
      <c r="I175" s="32">
        <f>H175*6.77/100</f>
        <v>10420.519399999999</v>
      </c>
      <c r="J175" s="32">
        <f>H175+I175</f>
        <v>164342.51939999999</v>
      </c>
      <c r="K175" s="2"/>
      <c r="L175" s="32">
        <f>H175*39.5/100</f>
        <v>60799.19</v>
      </c>
      <c r="M175" s="32">
        <f>H175+L175</f>
        <v>214721.19</v>
      </c>
      <c r="N175" s="2"/>
      <c r="O175" s="57"/>
      <c r="P175" s="2"/>
      <c r="Q175" s="180">
        <v>188416.81786925299</v>
      </c>
      <c r="R175" s="4"/>
      <c r="S175" s="2"/>
      <c r="T175" s="32">
        <f>M175</f>
        <v>214721.19</v>
      </c>
      <c r="U175" s="6"/>
      <c r="V175" s="3"/>
      <c r="W175" s="3"/>
      <c r="X175" s="3"/>
      <c r="Y175" s="3"/>
      <c r="Z175" s="3"/>
      <c r="AA175" s="3"/>
      <c r="AB175" s="3"/>
      <c r="AC175" s="3"/>
      <c r="AD175" s="3"/>
      <c r="AE175" s="3"/>
      <c r="AF175" s="3"/>
      <c r="AG175" s="3"/>
      <c r="AH175" s="3"/>
      <c r="AI175" s="3"/>
      <c r="AJ175" s="3"/>
      <c r="AK175" s="3"/>
      <c r="AT175"/>
      <c r="AU175"/>
      <c r="AV175"/>
      <c r="AW175"/>
      <c r="AX175"/>
      <c r="AY175"/>
      <c r="AZ175"/>
      <c r="BA175"/>
      <c r="BB175"/>
      <c r="BU175" s="113"/>
      <c r="BV175" s="113"/>
      <c r="BW175" s="113"/>
      <c r="BX175" s="113"/>
      <c r="BY175" s="113"/>
      <c r="BZ175" s="113"/>
      <c r="CA175" s="113"/>
      <c r="CB175" s="113"/>
      <c r="CC175" s="113"/>
      <c r="CD175" s="113"/>
      <c r="CE175" s="113"/>
      <c r="CF175" s="113"/>
      <c r="CG175" s="113"/>
      <c r="CH175" s="113"/>
      <c r="CI175" s="113"/>
      <c r="CJ175" s="113"/>
      <c r="CK175" s="113"/>
      <c r="CL175" s="113"/>
      <c r="CM175" s="113"/>
      <c r="CN175" s="113"/>
      <c r="CO175" s="113"/>
      <c r="CP175" s="113"/>
      <c r="CQ175" s="113"/>
      <c r="CR175" s="113"/>
      <c r="CS175" s="113"/>
      <c r="CT175" s="113"/>
      <c r="CU175" s="113"/>
      <c r="CV175" s="113"/>
      <c r="CW175" s="113"/>
      <c r="CX175" s="113"/>
      <c r="CY175" s="113"/>
      <c r="CZ175" s="113"/>
      <c r="DA175" s="113"/>
      <c r="DB175" s="113"/>
    </row>
    <row r="176" spans="1:107" s="7" customFormat="1" ht="30" customHeight="1" thickBot="1" x14ac:dyDescent="0.3">
      <c r="A176" s="28">
        <v>97</v>
      </c>
      <c r="B176" s="29">
        <v>42143900</v>
      </c>
      <c r="C176" s="29">
        <v>1197011226</v>
      </c>
      <c r="D176" s="29" t="s">
        <v>235</v>
      </c>
      <c r="E176" s="29" t="s">
        <v>235</v>
      </c>
      <c r="F176" s="29"/>
      <c r="G176" s="30">
        <v>2</v>
      </c>
      <c r="H176" s="33">
        <v>287773</v>
      </c>
      <c r="I176" s="33">
        <f>H176*6.77/100</f>
        <v>19482.232100000001</v>
      </c>
      <c r="J176" s="33">
        <f>H176+I176</f>
        <v>307255.23210000002</v>
      </c>
      <c r="K176" s="2"/>
      <c r="L176" s="33">
        <f>H176*39.5/100</f>
        <v>113670.33500000001</v>
      </c>
      <c r="M176" s="33">
        <f>H176+L176</f>
        <v>401443.33500000002</v>
      </c>
      <c r="N176" s="2"/>
      <c r="O176" s="34"/>
      <c r="P176" s="2"/>
      <c r="Q176" s="73">
        <v>352262.92930000002</v>
      </c>
      <c r="R176" s="4"/>
      <c r="S176" s="2"/>
      <c r="T176" s="33">
        <f>M176</f>
        <v>401443.33500000002</v>
      </c>
      <c r="U176" s="6"/>
      <c r="V176" s="3"/>
      <c r="W176" s="3"/>
      <c r="X176" s="3"/>
      <c r="Y176" s="3"/>
      <c r="Z176" s="3"/>
      <c r="AA176" s="3"/>
      <c r="AB176" s="3"/>
      <c r="AC176" s="3"/>
      <c r="AD176" s="3"/>
      <c r="AE176" s="3"/>
      <c r="AF176" s="3"/>
      <c r="AG176" s="3"/>
      <c r="AH176" s="3"/>
      <c r="AI176" s="3"/>
      <c r="AJ176" s="3"/>
      <c r="AK176" s="3"/>
      <c r="AT176"/>
      <c r="AU176"/>
      <c r="AV176"/>
      <c r="AW176"/>
      <c r="AX176"/>
      <c r="AY176"/>
      <c r="AZ176"/>
      <c r="BA176"/>
      <c r="BB176"/>
      <c r="BU176" s="113"/>
      <c r="BV176" s="113"/>
      <c r="BW176" s="113"/>
      <c r="BX176" s="113"/>
      <c r="BY176" s="113"/>
      <c r="BZ176" s="113"/>
      <c r="CA176" s="113"/>
      <c r="CB176" s="113"/>
      <c r="CC176" s="113"/>
      <c r="CD176" s="113"/>
      <c r="CE176" s="113"/>
      <c r="CF176" s="113"/>
      <c r="CG176" s="113"/>
      <c r="CH176" s="113"/>
      <c r="CI176" s="113"/>
      <c r="CJ176" s="113"/>
      <c r="CK176" s="113"/>
      <c r="CL176" s="113"/>
      <c r="CM176" s="113"/>
      <c r="CN176" s="113"/>
      <c r="CO176" s="113"/>
      <c r="CP176" s="113"/>
      <c r="CQ176" s="113"/>
      <c r="CR176" s="113"/>
      <c r="CS176" s="113"/>
      <c r="CT176" s="113"/>
      <c r="CU176" s="113"/>
      <c r="CV176" s="113"/>
      <c r="CW176" s="113"/>
      <c r="CX176" s="113"/>
      <c r="CY176" s="113"/>
      <c r="CZ176" s="113"/>
      <c r="DA176" s="113"/>
      <c r="DB176" s="113"/>
    </row>
    <row r="177" spans="1:107" s="7" customFormat="1" ht="15" x14ac:dyDescent="0.25">
      <c r="A177" s="41"/>
      <c r="B177" s="41"/>
      <c r="C177" s="41"/>
      <c r="D177" s="41"/>
      <c r="E177" s="41"/>
      <c r="F177" s="41"/>
      <c r="G177" s="41"/>
      <c r="H177" s="3"/>
      <c r="I177" s="3"/>
      <c r="J177" s="3"/>
      <c r="K177" s="4"/>
      <c r="L177" s="4"/>
      <c r="M177" s="4"/>
      <c r="N177" s="4"/>
      <c r="O177" s="4"/>
      <c r="P177" s="4"/>
      <c r="Q177" s="4"/>
      <c r="R177" s="4"/>
      <c r="S177" s="4"/>
      <c r="T177" s="5"/>
      <c r="U177" s="6"/>
      <c r="V177" s="3"/>
      <c r="W177" s="3"/>
      <c r="X177" s="3"/>
      <c r="Y177" s="3"/>
      <c r="Z177" s="3"/>
      <c r="AA177" s="3"/>
      <c r="AB177" s="3"/>
      <c r="AC177" s="3"/>
      <c r="AD177" s="3"/>
      <c r="AE177" s="3"/>
      <c r="AF177" s="3"/>
      <c r="AG177" s="3"/>
      <c r="AH177" s="3"/>
      <c r="AI177" s="3"/>
      <c r="AJ177" s="3"/>
      <c r="AK177" s="3"/>
      <c r="AT177"/>
      <c r="AU177"/>
      <c r="AV177"/>
      <c r="AW177"/>
      <c r="AX177"/>
      <c r="AY177"/>
      <c r="AZ177"/>
      <c r="BA177"/>
      <c r="BB177"/>
      <c r="BU177" s="113"/>
      <c r="BV177" s="113"/>
      <c r="BW177" s="113"/>
      <c r="BX177" s="113"/>
      <c r="BY177" s="113"/>
      <c r="BZ177" s="113"/>
      <c r="CA177" s="113"/>
      <c r="CB177" s="113"/>
      <c r="CC177" s="113"/>
      <c r="CD177" s="113"/>
      <c r="CE177" s="113"/>
      <c r="CF177" s="113"/>
      <c r="CG177" s="113"/>
      <c r="CH177" s="113"/>
      <c r="CI177" s="113"/>
      <c r="CJ177" s="113"/>
      <c r="CK177" s="113"/>
      <c r="CL177" s="113"/>
      <c r="CM177" s="113"/>
      <c r="CN177" s="113"/>
      <c r="CO177" s="113"/>
      <c r="CP177" s="113"/>
      <c r="CQ177" s="113"/>
      <c r="CR177" s="113"/>
      <c r="CS177" s="113"/>
      <c r="CT177" s="113"/>
      <c r="CU177" s="113"/>
      <c r="CV177" s="113"/>
      <c r="CW177" s="113"/>
      <c r="CX177" s="113"/>
      <c r="CY177" s="113"/>
      <c r="CZ177" s="113"/>
      <c r="DA177" s="113"/>
      <c r="DB177" s="113"/>
    </row>
    <row r="178" spans="1:107" s="7" customFormat="1" ht="23.25" customHeight="1" thickBot="1" x14ac:dyDescent="0.3">
      <c r="A178" s="41"/>
      <c r="B178" s="41"/>
      <c r="C178" s="41"/>
      <c r="D178" s="41"/>
      <c r="E178" s="41"/>
      <c r="F178" s="41"/>
      <c r="G178" s="41"/>
      <c r="H178" s="3"/>
      <c r="I178" s="3"/>
      <c r="J178" s="3"/>
      <c r="K178" s="4"/>
      <c r="L178" s="4"/>
      <c r="M178" s="4"/>
      <c r="N178" s="4"/>
      <c r="O178" s="4"/>
      <c r="P178" s="4"/>
      <c r="Q178" s="4"/>
      <c r="R178" s="4"/>
      <c r="S178" s="4"/>
      <c r="T178" s="5"/>
      <c r="U178" s="6"/>
      <c r="V178" s="3"/>
      <c r="W178" s="3"/>
      <c r="X178" s="3"/>
      <c r="Y178" s="3"/>
      <c r="Z178" s="3"/>
      <c r="AA178" s="3"/>
      <c r="AB178" s="3"/>
      <c r="AC178" s="3"/>
      <c r="AD178" s="3"/>
      <c r="AE178" s="3"/>
      <c r="AF178" s="3"/>
      <c r="AG178" s="3"/>
      <c r="AH178" s="3"/>
      <c r="AI178" s="3"/>
      <c r="AJ178" s="3"/>
      <c r="AK178" s="3"/>
      <c r="AT178"/>
      <c r="AU178"/>
      <c r="AV178"/>
      <c r="AW178"/>
      <c r="AX178"/>
      <c r="AY178"/>
      <c r="AZ178"/>
      <c r="BA178"/>
      <c r="BB178"/>
      <c r="BU178" s="113"/>
      <c r="BV178" s="113"/>
      <c r="BW178" s="113"/>
      <c r="BX178" s="113"/>
      <c r="BY178" s="113"/>
      <c r="BZ178" s="113"/>
      <c r="CA178" s="113"/>
      <c r="CB178" s="113"/>
      <c r="CC178" s="113"/>
      <c r="CD178" s="113"/>
      <c r="CE178" s="113"/>
      <c r="CF178" s="113"/>
      <c r="CG178" s="113"/>
      <c r="CH178" s="113"/>
      <c r="CI178" s="113"/>
      <c r="CJ178" s="113"/>
      <c r="CK178" s="113"/>
      <c r="CL178" s="113"/>
      <c r="CM178" s="113"/>
      <c r="CN178" s="113"/>
      <c r="CO178" s="113"/>
      <c r="CP178" s="113"/>
      <c r="CQ178" s="113"/>
      <c r="CR178" s="113"/>
      <c r="CS178" s="113"/>
      <c r="CT178" s="113"/>
      <c r="CU178" s="113"/>
      <c r="CV178" s="113"/>
      <c r="CW178" s="113"/>
      <c r="CX178" s="113"/>
      <c r="CY178" s="113"/>
      <c r="CZ178" s="113"/>
      <c r="DA178" s="113"/>
      <c r="DB178" s="113"/>
    </row>
    <row r="179" spans="1:107" s="65" customFormat="1" ht="15.75" customHeight="1" thickBot="1" x14ac:dyDescent="0.3">
      <c r="A179" s="318" t="s">
        <v>236</v>
      </c>
      <c r="B179" s="319"/>
      <c r="C179" s="319"/>
      <c r="D179" s="319"/>
      <c r="E179" s="43"/>
      <c r="F179" s="43"/>
      <c r="G179" s="43"/>
      <c r="H179" s="62"/>
      <c r="I179" s="62"/>
      <c r="J179" s="62"/>
      <c r="K179" s="63"/>
      <c r="L179" s="320" t="s">
        <v>13</v>
      </c>
      <c r="M179" s="320" t="s">
        <v>14</v>
      </c>
      <c r="N179" s="63"/>
      <c r="O179" s="358" t="s">
        <v>15</v>
      </c>
      <c r="P179" s="63"/>
      <c r="Q179" s="329" t="s">
        <v>45</v>
      </c>
      <c r="R179" s="63"/>
      <c r="S179" s="63"/>
      <c r="T179" s="100"/>
      <c r="U179" s="62"/>
      <c r="V179" s="62"/>
      <c r="W179" s="62"/>
      <c r="X179" s="62"/>
      <c r="Y179" s="62"/>
      <c r="Z179" s="62"/>
      <c r="AA179" s="62"/>
      <c r="AB179" s="62"/>
      <c r="AC179" s="62"/>
      <c r="AD179" s="62"/>
      <c r="AE179" s="62"/>
      <c r="AF179" s="62"/>
      <c r="AG179" s="62"/>
      <c r="AH179" s="62"/>
      <c r="AI179" s="62"/>
      <c r="AJ179" s="62"/>
      <c r="AK179" s="62"/>
      <c r="BC179" s="256"/>
      <c r="BD179" s="256"/>
      <c r="BE179" s="256"/>
      <c r="BF179" s="256"/>
      <c r="BG179" s="256"/>
      <c r="BH179" s="256"/>
      <c r="BI179" s="256"/>
      <c r="BJ179" s="256"/>
      <c r="BK179" s="256"/>
      <c r="BL179" s="256"/>
      <c r="BM179" s="256"/>
      <c r="BN179" s="256"/>
      <c r="BO179" s="256"/>
      <c r="BP179" s="256"/>
      <c r="BQ179" s="256"/>
      <c r="BR179" s="256"/>
      <c r="BS179" s="256"/>
      <c r="BT179" s="256"/>
      <c r="BU179" s="258"/>
      <c r="BV179" s="258"/>
      <c r="BW179" s="258"/>
      <c r="BX179" s="258"/>
      <c r="BY179" s="258"/>
      <c r="BZ179" s="258"/>
      <c r="CA179" s="258"/>
      <c r="CB179" s="258"/>
      <c r="CC179" s="258"/>
      <c r="CD179" s="258"/>
      <c r="CE179" s="258"/>
      <c r="CF179" s="258"/>
      <c r="CG179" s="258"/>
      <c r="CH179" s="258"/>
      <c r="CI179" s="258"/>
      <c r="CJ179" s="258"/>
      <c r="CK179" s="258"/>
      <c r="CL179" s="258"/>
      <c r="CM179" s="258"/>
      <c r="CN179" s="258"/>
      <c r="CO179" s="258"/>
      <c r="CP179" s="258"/>
      <c r="CQ179" s="258"/>
      <c r="CR179" s="258"/>
      <c r="CS179" s="258"/>
      <c r="CT179" s="258"/>
      <c r="CU179" s="258"/>
      <c r="CV179" s="258"/>
      <c r="CW179" s="258"/>
      <c r="CX179" s="258"/>
      <c r="CY179" s="258"/>
      <c r="CZ179" s="258"/>
      <c r="DA179" s="258"/>
      <c r="DB179" s="258"/>
      <c r="DC179" s="256"/>
    </row>
    <row r="180" spans="1:107" s="67" customFormat="1" thickBot="1" x14ac:dyDescent="0.3">
      <c r="A180" s="322" t="s">
        <v>237</v>
      </c>
      <c r="B180" s="323"/>
      <c r="C180" s="323"/>
      <c r="D180" s="323"/>
      <c r="E180" s="15"/>
      <c r="F180" s="15"/>
      <c r="G180" s="15"/>
      <c r="H180" s="16"/>
      <c r="I180" s="16"/>
      <c r="J180" s="16"/>
      <c r="K180" s="17"/>
      <c r="L180" s="320"/>
      <c r="M180" s="320"/>
      <c r="N180" s="17"/>
      <c r="O180" s="359"/>
      <c r="P180" s="17"/>
      <c r="Q180" s="330"/>
      <c r="R180" s="17"/>
      <c r="S180" s="17"/>
      <c r="T180" s="104"/>
      <c r="U180" s="16"/>
      <c r="V180" s="16"/>
      <c r="W180" s="16"/>
      <c r="X180" s="16"/>
      <c r="Y180" s="16"/>
      <c r="Z180" s="16"/>
      <c r="AA180" s="16"/>
      <c r="AB180" s="16"/>
      <c r="AC180" s="16"/>
      <c r="AD180" s="16"/>
      <c r="AE180" s="16"/>
      <c r="AF180" s="16"/>
      <c r="AG180" s="16"/>
      <c r="AH180" s="16"/>
      <c r="AI180" s="16"/>
      <c r="AJ180" s="16"/>
      <c r="AK180" s="16"/>
      <c r="BC180" s="257"/>
      <c r="BD180" s="257"/>
      <c r="BE180" s="257"/>
      <c r="BF180" s="257"/>
      <c r="BG180" s="257"/>
      <c r="BH180" s="257"/>
      <c r="BI180" s="257"/>
      <c r="BJ180" s="257"/>
      <c r="BK180" s="257"/>
      <c r="BL180" s="257"/>
      <c r="BM180" s="257"/>
      <c r="BN180" s="257"/>
      <c r="BO180" s="257"/>
      <c r="BP180" s="257"/>
      <c r="BQ180" s="257"/>
      <c r="BR180" s="257"/>
      <c r="BS180" s="257"/>
      <c r="BT180" s="257"/>
      <c r="BU180" s="258"/>
      <c r="BV180" s="258"/>
      <c r="BW180" s="258"/>
      <c r="BX180" s="258"/>
      <c r="BY180" s="258"/>
      <c r="BZ180" s="258"/>
      <c r="CA180" s="258"/>
      <c r="CB180" s="258"/>
      <c r="CC180" s="258"/>
      <c r="CD180" s="258"/>
      <c r="CE180" s="258"/>
      <c r="CF180" s="258"/>
      <c r="CG180" s="258"/>
      <c r="CH180" s="258"/>
      <c r="CI180" s="258"/>
      <c r="CJ180" s="258"/>
      <c r="CK180" s="258"/>
      <c r="CL180" s="258"/>
      <c r="CM180" s="258"/>
      <c r="CN180" s="258"/>
      <c r="CO180" s="258"/>
      <c r="CP180" s="258"/>
      <c r="CQ180" s="258"/>
      <c r="CR180" s="258"/>
      <c r="CS180" s="258"/>
      <c r="CT180" s="258"/>
      <c r="CU180" s="258"/>
      <c r="CV180" s="258"/>
      <c r="CW180" s="258"/>
      <c r="CX180" s="258"/>
      <c r="CY180" s="258"/>
      <c r="CZ180" s="258"/>
      <c r="DA180" s="258"/>
      <c r="DB180" s="258"/>
      <c r="DC180" s="257"/>
    </row>
    <row r="181" spans="1:107" ht="31.5" customHeight="1" thickBot="1" x14ac:dyDescent="0.3">
      <c r="A181" s="22" t="s">
        <v>48</v>
      </c>
      <c r="B181" s="23" t="s">
        <v>4</v>
      </c>
      <c r="C181" s="23" t="s">
        <v>101</v>
      </c>
      <c r="D181" s="23" t="s">
        <v>50</v>
      </c>
      <c r="E181" s="23" t="s">
        <v>102</v>
      </c>
      <c r="F181" s="23" t="s">
        <v>52</v>
      </c>
      <c r="G181" s="181" t="s">
        <v>9</v>
      </c>
      <c r="H181" s="23" t="s">
        <v>78</v>
      </c>
      <c r="I181" s="23" t="s">
        <v>11</v>
      </c>
      <c r="J181" s="23" t="s">
        <v>12</v>
      </c>
      <c r="L181" s="320"/>
      <c r="M181" s="320"/>
      <c r="O181" s="360"/>
      <c r="Q181" s="182" t="s">
        <v>16</v>
      </c>
      <c r="T181" s="166" t="s">
        <v>17</v>
      </c>
    </row>
    <row r="182" spans="1:107" ht="36.75" customHeight="1" thickBot="1" x14ac:dyDescent="0.3">
      <c r="A182" s="28">
        <v>98</v>
      </c>
      <c r="B182" s="29">
        <v>42231900</v>
      </c>
      <c r="C182" s="29">
        <v>1196491100</v>
      </c>
      <c r="D182" s="29" t="s">
        <v>238</v>
      </c>
      <c r="E182" s="29" t="s">
        <v>239</v>
      </c>
      <c r="F182" s="29" t="s">
        <v>24</v>
      </c>
      <c r="G182" s="30">
        <v>2</v>
      </c>
      <c r="H182" s="33">
        <v>120870</v>
      </c>
      <c r="I182" s="33">
        <f>H182*6.77/100</f>
        <v>8182.8989999999994</v>
      </c>
      <c r="J182" s="33">
        <f>H182+I182</f>
        <v>129052.899</v>
      </c>
      <c r="L182" s="33">
        <f>H182*39.5/100</f>
        <v>47743.65</v>
      </c>
      <c r="M182" s="33">
        <f>H182+L182</f>
        <v>168613.65</v>
      </c>
      <c r="Q182" s="73">
        <v>147957.29750700001</v>
      </c>
      <c r="T182" s="33">
        <f>M182</f>
        <v>168613.65</v>
      </c>
    </row>
    <row r="183" spans="1:107" ht="15" x14ac:dyDescent="0.25">
      <c r="A183" s="41"/>
      <c r="B183" s="41"/>
      <c r="C183" s="41"/>
      <c r="D183" s="41"/>
      <c r="E183" s="41"/>
      <c r="F183" s="41"/>
      <c r="G183" s="41"/>
      <c r="L183" s="4"/>
      <c r="M183" s="4"/>
      <c r="N183" s="4"/>
      <c r="O183" s="4"/>
      <c r="P183" s="4"/>
      <c r="Q183" s="4"/>
      <c r="S183" s="4"/>
      <c r="T183" s="5"/>
    </row>
    <row r="184" spans="1:107" ht="15" hidden="1" x14ac:dyDescent="0.25">
      <c r="A184" s="41"/>
      <c r="B184" s="41"/>
      <c r="C184" s="41"/>
      <c r="D184" s="41"/>
      <c r="E184" s="41"/>
      <c r="F184" s="41"/>
      <c r="G184" s="41"/>
      <c r="L184" s="4"/>
      <c r="M184" s="4"/>
      <c r="N184" s="4"/>
      <c r="O184" s="4"/>
      <c r="P184" s="4"/>
      <c r="Q184" s="4"/>
      <c r="S184" s="4"/>
      <c r="T184" s="5"/>
    </row>
    <row r="185" spans="1:107" ht="29.25" customHeight="1" thickBot="1" x14ac:dyDescent="0.3">
      <c r="A185" s="41"/>
      <c r="B185" s="41"/>
      <c r="C185" s="41"/>
      <c r="D185" s="41"/>
      <c r="E185" s="41"/>
      <c r="F185" s="41"/>
      <c r="G185" s="41"/>
      <c r="L185" s="4"/>
      <c r="M185" s="4"/>
      <c r="N185" s="4"/>
      <c r="O185" s="4"/>
      <c r="P185" s="4"/>
      <c r="Q185" s="4"/>
      <c r="S185" s="4"/>
      <c r="T185" s="5"/>
    </row>
    <row r="186" spans="1:107" s="21" customFormat="1" ht="15.75" customHeight="1" thickBot="1" x14ac:dyDescent="0.3">
      <c r="A186" s="318" t="s">
        <v>240</v>
      </c>
      <c r="B186" s="319"/>
      <c r="C186" s="319"/>
      <c r="D186" s="319"/>
      <c r="E186" s="43"/>
      <c r="F186" s="43"/>
      <c r="G186" s="43"/>
      <c r="H186" s="62"/>
      <c r="I186" s="62"/>
      <c r="J186" s="62"/>
      <c r="K186" s="63"/>
      <c r="L186" s="320" t="s">
        <v>13</v>
      </c>
      <c r="M186" s="320" t="s">
        <v>14</v>
      </c>
      <c r="N186" s="63"/>
      <c r="O186" s="328" t="s">
        <v>15</v>
      </c>
      <c r="P186" s="63"/>
      <c r="Q186" s="329" t="s">
        <v>45</v>
      </c>
      <c r="R186" s="63"/>
      <c r="S186" s="63"/>
      <c r="T186" s="100"/>
      <c r="U186" s="20"/>
      <c r="V186" s="20"/>
      <c r="W186" s="101"/>
      <c r="X186" s="317" t="s">
        <v>2</v>
      </c>
      <c r="Y186" s="317"/>
      <c r="Z186" s="317"/>
      <c r="AA186" s="317"/>
      <c r="AB186" s="20"/>
      <c r="AC186" s="20"/>
      <c r="AD186" s="20"/>
      <c r="AE186" s="20"/>
      <c r="AF186" s="20"/>
      <c r="AG186" s="20"/>
      <c r="AH186" s="20"/>
      <c r="AI186" s="20"/>
      <c r="AJ186" s="20"/>
      <c r="AK186" s="20"/>
      <c r="BC186" s="255"/>
      <c r="BD186" s="255"/>
      <c r="BE186" s="255"/>
      <c r="BF186" s="255"/>
      <c r="BG186" s="255"/>
      <c r="BH186" s="255"/>
      <c r="BI186" s="255"/>
      <c r="BJ186" s="255"/>
      <c r="BK186" s="255"/>
      <c r="BL186" s="255"/>
      <c r="BM186" s="255"/>
      <c r="BN186" s="255"/>
      <c r="BO186" s="255"/>
      <c r="BP186" s="255"/>
      <c r="BQ186" s="255"/>
      <c r="BR186" s="255"/>
      <c r="BS186" s="255"/>
      <c r="BT186" s="255"/>
      <c r="BU186" s="258"/>
      <c r="BV186" s="258"/>
      <c r="BW186" s="258"/>
      <c r="BX186" s="258"/>
      <c r="BY186" s="258"/>
      <c r="BZ186" s="258"/>
      <c r="CA186" s="258"/>
      <c r="CB186" s="258"/>
      <c r="CC186" s="258"/>
      <c r="CD186" s="258"/>
      <c r="CE186" s="258"/>
      <c r="CF186" s="258"/>
      <c r="CG186" s="258"/>
      <c r="CH186" s="258"/>
      <c r="CI186" s="258"/>
      <c r="CJ186" s="258"/>
      <c r="CK186" s="258"/>
      <c r="CL186" s="258"/>
      <c r="CM186" s="258"/>
      <c r="CN186" s="258"/>
      <c r="CO186" s="258"/>
      <c r="CP186" s="258"/>
      <c r="CQ186" s="258"/>
      <c r="CR186" s="258"/>
      <c r="CS186" s="258"/>
      <c r="CT186" s="258"/>
      <c r="CU186" s="258"/>
      <c r="CV186" s="258"/>
      <c r="CW186" s="258"/>
      <c r="CX186" s="258"/>
      <c r="CY186" s="258"/>
      <c r="CZ186" s="258"/>
      <c r="DA186" s="258"/>
      <c r="DB186" s="258"/>
      <c r="DC186" s="255"/>
    </row>
    <row r="187" spans="1:107" s="21" customFormat="1" ht="23.25" thickBot="1" x14ac:dyDescent="0.3">
      <c r="A187" s="322" t="s">
        <v>241</v>
      </c>
      <c r="B187" s="323"/>
      <c r="C187" s="323"/>
      <c r="D187" s="323"/>
      <c r="E187" s="15"/>
      <c r="F187" s="15"/>
      <c r="G187" s="80"/>
      <c r="H187" s="50"/>
      <c r="I187" s="50"/>
      <c r="J187" s="50"/>
      <c r="K187" s="81"/>
      <c r="L187" s="320"/>
      <c r="M187" s="320"/>
      <c r="N187" s="81"/>
      <c r="O187" s="328"/>
      <c r="P187" s="81"/>
      <c r="Q187" s="330"/>
      <c r="R187" s="81"/>
      <c r="S187" s="81"/>
      <c r="T187" s="104"/>
      <c r="U187" s="20"/>
      <c r="V187" s="20"/>
      <c r="W187" s="101"/>
      <c r="X187" s="105" t="s">
        <v>18</v>
      </c>
      <c r="Y187" s="105" t="s">
        <v>19</v>
      </c>
      <c r="Z187" s="105" t="s">
        <v>20</v>
      </c>
      <c r="AA187" s="105" t="s">
        <v>21</v>
      </c>
      <c r="AB187" s="20"/>
      <c r="AC187" s="20"/>
      <c r="AD187" s="20"/>
      <c r="AE187" s="20"/>
      <c r="AF187" s="20"/>
      <c r="AG187" s="20"/>
      <c r="AH187" s="20"/>
      <c r="AI187" s="20"/>
      <c r="AJ187" s="20"/>
      <c r="AK187" s="20"/>
      <c r="BC187" s="255"/>
      <c r="BD187" s="255"/>
      <c r="BE187" s="255"/>
      <c r="BF187" s="255"/>
      <c r="BG187" s="255"/>
      <c r="BH187" s="255"/>
      <c r="BI187" s="255"/>
      <c r="BJ187" s="255"/>
      <c r="BK187" s="255"/>
      <c r="BL187" s="255"/>
      <c r="BM187" s="255"/>
      <c r="BN187" s="255"/>
      <c r="BO187" s="255"/>
      <c r="BP187" s="255"/>
      <c r="BQ187" s="255"/>
      <c r="BR187" s="255"/>
      <c r="BS187" s="255"/>
      <c r="BT187" s="255"/>
      <c r="BU187" s="258"/>
      <c r="BV187" s="258"/>
      <c r="BW187" s="258"/>
      <c r="BX187" s="258"/>
      <c r="BY187" s="258"/>
      <c r="BZ187" s="258"/>
      <c r="CA187" s="258"/>
      <c r="CB187" s="258"/>
      <c r="CC187" s="258"/>
      <c r="CD187" s="258"/>
      <c r="CE187" s="258"/>
      <c r="CF187" s="258"/>
      <c r="CG187" s="258"/>
      <c r="CH187" s="258"/>
      <c r="CI187" s="258"/>
      <c r="CJ187" s="258"/>
      <c r="CK187" s="258"/>
      <c r="CL187" s="258"/>
      <c r="CM187" s="258"/>
      <c r="CN187" s="258"/>
      <c r="CO187" s="258"/>
      <c r="CP187" s="258"/>
      <c r="CQ187" s="258"/>
      <c r="CR187" s="258"/>
      <c r="CS187" s="258"/>
      <c r="CT187" s="258"/>
      <c r="CU187" s="258"/>
      <c r="CV187" s="258"/>
      <c r="CW187" s="258"/>
      <c r="CX187" s="258"/>
      <c r="CY187" s="258"/>
      <c r="CZ187" s="258"/>
      <c r="DA187" s="258"/>
      <c r="DB187" s="258"/>
      <c r="DC187" s="255"/>
    </row>
    <row r="188" spans="1:107" ht="32.25" customHeight="1" thickBot="1" x14ac:dyDescent="0.3">
      <c r="A188" s="22" t="s">
        <v>48</v>
      </c>
      <c r="B188" s="23" t="s">
        <v>4</v>
      </c>
      <c r="C188" s="23" t="s">
        <v>5</v>
      </c>
      <c r="D188" s="23" t="s">
        <v>50</v>
      </c>
      <c r="E188" s="23" t="s">
        <v>102</v>
      </c>
      <c r="F188" s="183" t="s">
        <v>52</v>
      </c>
      <c r="G188" s="52" t="s">
        <v>9</v>
      </c>
      <c r="H188" s="83" t="s">
        <v>78</v>
      </c>
      <c r="I188" s="83" t="s">
        <v>11</v>
      </c>
      <c r="J188" s="83" t="s">
        <v>12</v>
      </c>
      <c r="K188" s="38"/>
      <c r="L188" s="320"/>
      <c r="M188" s="320"/>
      <c r="N188" s="38"/>
      <c r="P188" s="38"/>
      <c r="Q188" s="25" t="s">
        <v>16</v>
      </c>
      <c r="R188" s="38"/>
      <c r="S188" s="38"/>
      <c r="T188" s="54" t="s">
        <v>17</v>
      </c>
      <c r="W188" s="72"/>
      <c r="X188" s="72"/>
      <c r="Y188" s="72"/>
      <c r="Z188" s="72"/>
      <c r="AA188" s="72"/>
    </row>
    <row r="189" spans="1:107" ht="34.5" customHeight="1" thickBot="1" x14ac:dyDescent="0.3">
      <c r="A189" s="28">
        <v>99</v>
      </c>
      <c r="B189" s="29">
        <v>42181900</v>
      </c>
      <c r="C189" s="29">
        <v>1186220788</v>
      </c>
      <c r="D189" s="29" t="s">
        <v>242</v>
      </c>
      <c r="E189" s="29" t="s">
        <v>243</v>
      </c>
      <c r="F189" s="55" t="s">
        <v>24</v>
      </c>
      <c r="G189" s="28"/>
      <c r="H189" s="31">
        <v>74765</v>
      </c>
      <c r="I189" s="32">
        <f>H189*6.77/100</f>
        <v>5061.5905000000002</v>
      </c>
      <c r="J189" s="32">
        <f>H189+I189</f>
        <v>79826.590500000006</v>
      </c>
      <c r="L189" s="32">
        <f>H189*39.5/100</f>
        <v>29532.174999999999</v>
      </c>
      <c r="M189" s="32">
        <f>H189+L189</f>
        <v>104297.175</v>
      </c>
      <c r="O189" s="57"/>
      <c r="Q189" s="180">
        <v>91519.836500000005</v>
      </c>
      <c r="T189" s="32">
        <v>83400</v>
      </c>
      <c r="W189" s="72" t="s">
        <v>69</v>
      </c>
      <c r="X189" s="184">
        <v>83400</v>
      </c>
      <c r="Y189" s="72">
        <v>0</v>
      </c>
      <c r="Z189" s="185">
        <f>+X189+Y189</f>
        <v>83400</v>
      </c>
      <c r="AA189" s="72"/>
    </row>
    <row r="190" spans="1:107" ht="15" x14ac:dyDescent="0.25">
      <c r="A190" s="170"/>
      <c r="B190" s="170"/>
      <c r="C190" s="170"/>
      <c r="D190" s="41"/>
      <c r="E190" s="41"/>
      <c r="F190" s="41"/>
      <c r="G190" s="41"/>
      <c r="K190" s="4"/>
      <c r="L190" s="4"/>
      <c r="M190" s="4"/>
      <c r="N190" s="4"/>
      <c r="O190" s="4"/>
      <c r="P190" s="4"/>
      <c r="Q190" s="4"/>
      <c r="S190" s="4"/>
      <c r="T190" s="5"/>
      <c r="U190" s="112"/>
    </row>
    <row r="191" spans="1:107" ht="21.75" customHeight="1" thickBot="1" x14ac:dyDescent="0.3">
      <c r="A191" s="41"/>
      <c r="B191" s="41"/>
      <c r="C191" s="41"/>
      <c r="D191" s="170"/>
      <c r="E191" s="170"/>
      <c r="F191" s="41"/>
      <c r="G191" s="41"/>
      <c r="K191" s="4"/>
      <c r="L191" s="4"/>
      <c r="M191" s="4"/>
      <c r="N191" s="4"/>
      <c r="O191" s="4"/>
      <c r="P191" s="4"/>
      <c r="Q191" s="4"/>
      <c r="S191" s="4"/>
      <c r="T191" s="5"/>
      <c r="U191" s="112"/>
    </row>
    <row r="192" spans="1:107" s="21" customFormat="1" ht="15.75" customHeight="1" thickBot="1" x14ac:dyDescent="0.3">
      <c r="A192" s="318" t="s">
        <v>244</v>
      </c>
      <c r="B192" s="319"/>
      <c r="C192" s="319"/>
      <c r="D192" s="319"/>
      <c r="E192" s="43"/>
      <c r="F192" s="43"/>
      <c r="G192" s="43"/>
      <c r="H192" s="62"/>
      <c r="I192" s="62"/>
      <c r="J192" s="62"/>
      <c r="K192" s="63"/>
      <c r="L192" s="320" t="s">
        <v>13</v>
      </c>
      <c r="M192" s="320" t="s">
        <v>14</v>
      </c>
      <c r="N192" s="63"/>
      <c r="O192" s="328" t="s">
        <v>15</v>
      </c>
      <c r="P192" s="63"/>
      <c r="Q192" s="329" t="s">
        <v>45</v>
      </c>
      <c r="R192" s="63"/>
      <c r="S192" s="63"/>
      <c r="T192" s="100"/>
      <c r="U192" s="20"/>
      <c r="V192" s="20"/>
      <c r="W192" s="101"/>
      <c r="X192" s="317" t="s">
        <v>2</v>
      </c>
      <c r="Y192" s="317"/>
      <c r="Z192" s="317"/>
      <c r="AA192" s="317"/>
      <c r="AB192" s="101"/>
      <c r="AC192" s="317" t="s">
        <v>245</v>
      </c>
      <c r="AD192" s="317"/>
      <c r="AE192" s="317"/>
      <c r="AF192" s="317"/>
      <c r="AG192" s="101"/>
      <c r="AH192" s="101"/>
      <c r="AI192" s="361" t="s">
        <v>245</v>
      </c>
      <c r="AJ192" s="361"/>
      <c r="AK192" s="361"/>
      <c r="AL192" s="361"/>
      <c r="AM192" s="186"/>
      <c r="AN192" s="187"/>
      <c r="AO192" s="361" t="s">
        <v>246</v>
      </c>
      <c r="AP192" s="361"/>
      <c r="AQ192" s="361"/>
      <c r="AR192" s="361"/>
      <c r="AS192" s="186"/>
      <c r="AT192" s="361" t="s">
        <v>247</v>
      </c>
      <c r="AU192" s="361"/>
      <c r="AV192" s="361"/>
      <c r="AW192" s="361"/>
      <c r="BC192" s="255"/>
      <c r="BD192" s="255"/>
      <c r="BE192" s="255"/>
      <c r="BF192" s="255"/>
      <c r="BG192" s="255"/>
      <c r="BH192" s="255"/>
      <c r="BI192" s="255"/>
      <c r="BJ192" s="255"/>
      <c r="BK192" s="255"/>
      <c r="BL192" s="255"/>
      <c r="BM192" s="255"/>
      <c r="BN192" s="255"/>
      <c r="BO192" s="255"/>
      <c r="BP192" s="255"/>
      <c r="BQ192" s="255"/>
      <c r="BR192" s="255"/>
      <c r="BS192" s="255"/>
      <c r="BT192" s="255"/>
      <c r="BU192" s="258"/>
      <c r="BV192" s="258"/>
      <c r="BW192" s="258"/>
      <c r="BX192" s="258"/>
      <c r="BY192" s="258"/>
      <c r="BZ192" s="258"/>
      <c r="CA192" s="258"/>
      <c r="CB192" s="258"/>
      <c r="CC192" s="258"/>
      <c r="CD192" s="258"/>
      <c r="CE192" s="258"/>
      <c r="CF192" s="258"/>
      <c r="CG192" s="258"/>
      <c r="CH192" s="258"/>
      <c r="CI192" s="258"/>
      <c r="CJ192" s="258"/>
      <c r="CK192" s="258"/>
      <c r="CL192" s="258"/>
      <c r="CM192" s="258"/>
      <c r="CN192" s="258"/>
      <c r="CO192" s="258"/>
      <c r="CP192" s="258"/>
      <c r="CQ192" s="258"/>
      <c r="CR192" s="258"/>
      <c r="CS192" s="258"/>
      <c r="CT192" s="258"/>
      <c r="CU192" s="258"/>
      <c r="CV192" s="258"/>
      <c r="CW192" s="258"/>
      <c r="CX192" s="258"/>
      <c r="CY192" s="258"/>
      <c r="CZ192" s="258"/>
      <c r="DA192" s="258"/>
      <c r="DB192" s="258"/>
      <c r="DC192" s="255"/>
    </row>
    <row r="193" spans="1:107" s="21" customFormat="1" ht="34.5" thickBot="1" x14ac:dyDescent="0.3">
      <c r="A193" s="322" t="s">
        <v>248</v>
      </c>
      <c r="B193" s="323"/>
      <c r="C193" s="323"/>
      <c r="D193" s="323"/>
      <c r="E193" s="15"/>
      <c r="F193" s="15"/>
      <c r="G193" s="80"/>
      <c r="H193" s="50"/>
      <c r="I193" s="50"/>
      <c r="J193" s="50"/>
      <c r="K193" s="81"/>
      <c r="L193" s="320"/>
      <c r="M193" s="320"/>
      <c r="N193" s="81"/>
      <c r="O193" s="328"/>
      <c r="P193" s="81"/>
      <c r="Q193" s="330"/>
      <c r="R193" s="81"/>
      <c r="S193" s="81"/>
      <c r="T193" s="104"/>
      <c r="U193" s="20"/>
      <c r="V193" s="20"/>
      <c r="W193" s="101"/>
      <c r="X193" s="105" t="s">
        <v>18</v>
      </c>
      <c r="Y193" s="105" t="s">
        <v>19</v>
      </c>
      <c r="Z193" s="105" t="s">
        <v>20</v>
      </c>
      <c r="AA193" s="105" t="s">
        <v>21</v>
      </c>
      <c r="AB193" s="101"/>
      <c r="AC193" s="105" t="s">
        <v>18</v>
      </c>
      <c r="AD193" s="105" t="s">
        <v>19</v>
      </c>
      <c r="AE193" s="105" t="s">
        <v>20</v>
      </c>
      <c r="AF193" s="105" t="s">
        <v>21</v>
      </c>
      <c r="AG193" s="101"/>
      <c r="AH193" s="101"/>
      <c r="AI193" s="105" t="s">
        <v>18</v>
      </c>
      <c r="AJ193" s="105" t="s">
        <v>19</v>
      </c>
      <c r="AK193" s="105" t="s">
        <v>20</v>
      </c>
      <c r="AL193" s="105" t="s">
        <v>21</v>
      </c>
      <c r="AM193" s="186"/>
      <c r="AN193" s="187"/>
      <c r="AO193" s="105" t="s">
        <v>18</v>
      </c>
      <c r="AP193" s="105" t="s">
        <v>19</v>
      </c>
      <c r="AQ193" s="105" t="s">
        <v>20</v>
      </c>
      <c r="AR193" s="105" t="s">
        <v>21</v>
      </c>
      <c r="AS193" s="186"/>
      <c r="AT193" s="105" t="s">
        <v>18</v>
      </c>
      <c r="AU193" s="105" t="s">
        <v>19</v>
      </c>
      <c r="AV193" s="105" t="s">
        <v>20</v>
      </c>
      <c r="AW193" s="105" t="s">
        <v>21</v>
      </c>
      <c r="BC193" s="255"/>
      <c r="BD193" s="255"/>
      <c r="BE193" s="255"/>
      <c r="BF193" s="255"/>
      <c r="BG193" s="255"/>
      <c r="BH193" s="255"/>
      <c r="BI193" s="255"/>
      <c r="BJ193" s="255"/>
      <c r="BK193" s="255"/>
      <c r="BL193" s="255"/>
      <c r="BM193" s="255"/>
      <c r="BN193" s="255"/>
      <c r="BO193" s="255"/>
      <c r="BP193" s="255"/>
      <c r="BQ193" s="255"/>
      <c r="BR193" s="255"/>
      <c r="BS193" s="255"/>
      <c r="BT193" s="255"/>
      <c r="BU193" s="258"/>
      <c r="BV193" s="258"/>
      <c r="BW193" s="258"/>
      <c r="BX193" s="258"/>
      <c r="BY193" s="258"/>
      <c r="BZ193" s="258"/>
      <c r="CA193" s="258"/>
      <c r="CB193" s="258"/>
      <c r="CC193" s="258"/>
      <c r="CD193" s="258"/>
      <c r="CE193" s="258"/>
      <c r="CF193" s="258"/>
      <c r="CG193" s="258"/>
      <c r="CH193" s="258"/>
      <c r="CI193" s="258"/>
      <c r="CJ193" s="258"/>
      <c r="CK193" s="258"/>
      <c r="CL193" s="258"/>
      <c r="CM193" s="258"/>
      <c r="CN193" s="258"/>
      <c r="CO193" s="258"/>
      <c r="CP193" s="258"/>
      <c r="CQ193" s="258"/>
      <c r="CR193" s="258"/>
      <c r="CS193" s="258"/>
      <c r="CT193" s="258"/>
      <c r="CU193" s="258"/>
      <c r="CV193" s="258"/>
      <c r="CW193" s="258"/>
      <c r="CX193" s="258"/>
      <c r="CY193" s="258"/>
      <c r="CZ193" s="258"/>
      <c r="DA193" s="258"/>
      <c r="DB193" s="258"/>
      <c r="DC193" s="255"/>
    </row>
    <row r="194" spans="1:107" ht="31.5" customHeight="1" thickBot="1" x14ac:dyDescent="0.3">
      <c r="A194" s="22" t="s">
        <v>48</v>
      </c>
      <c r="B194" s="23" t="s">
        <v>4</v>
      </c>
      <c r="C194" s="23" t="s">
        <v>5</v>
      </c>
      <c r="D194" s="23" t="s">
        <v>50</v>
      </c>
      <c r="E194" s="23" t="s">
        <v>102</v>
      </c>
      <c r="F194" s="23" t="s">
        <v>52</v>
      </c>
      <c r="G194" s="52" t="s">
        <v>9</v>
      </c>
      <c r="H194" s="83" t="s">
        <v>78</v>
      </c>
      <c r="I194" s="83" t="s">
        <v>11</v>
      </c>
      <c r="J194" s="83" t="s">
        <v>12</v>
      </c>
      <c r="K194" s="38"/>
      <c r="L194" s="320"/>
      <c r="M194" s="320"/>
      <c r="N194" s="38"/>
      <c r="P194" s="38"/>
      <c r="Q194" s="25" t="s">
        <v>16</v>
      </c>
      <c r="R194" s="38"/>
      <c r="S194" s="38"/>
      <c r="T194" s="54" t="s">
        <v>53</v>
      </c>
      <c r="W194" s="72"/>
      <c r="X194" s="72"/>
      <c r="Y194" s="72"/>
      <c r="Z194" s="72"/>
      <c r="AA194" s="72"/>
      <c r="AB194" s="72"/>
      <c r="AC194" s="72"/>
      <c r="AD194" s="72"/>
      <c r="AE194" s="72"/>
      <c r="AF194" s="72"/>
      <c r="AG194" s="72"/>
      <c r="AH194" s="72"/>
      <c r="AI194" s="72"/>
      <c r="AJ194" s="72"/>
      <c r="AK194" s="72"/>
      <c r="AL194" s="188"/>
      <c r="AM194" s="188"/>
      <c r="AN194" s="188"/>
      <c r="AO194" s="188"/>
      <c r="AP194" s="188"/>
      <c r="AQ194" s="188"/>
      <c r="AR194" s="188"/>
      <c r="AS194" s="188"/>
      <c r="AT194" s="189"/>
      <c r="AU194" s="189"/>
      <c r="AV194" s="189"/>
      <c r="AW194" s="189"/>
    </row>
    <row r="195" spans="1:107" ht="78.75" customHeight="1" thickBot="1" x14ac:dyDescent="0.3">
      <c r="A195" s="28">
        <v>100</v>
      </c>
      <c r="B195" s="29">
        <v>42295513</v>
      </c>
      <c r="C195" s="29">
        <v>1196490158</v>
      </c>
      <c r="D195" s="29" t="s">
        <v>249</v>
      </c>
      <c r="E195" s="29" t="s">
        <v>250</v>
      </c>
      <c r="F195" s="29" t="s">
        <v>251</v>
      </c>
      <c r="G195" s="28">
        <v>0</v>
      </c>
      <c r="H195" s="31">
        <v>3057000</v>
      </c>
      <c r="I195" s="32">
        <f>H195*6.77/100</f>
        <v>206958.9</v>
      </c>
      <c r="J195" s="32">
        <f>H195+I195</f>
        <v>3263958.9</v>
      </c>
      <c r="L195" s="32">
        <f>H195*39.5/100</f>
        <v>1207515</v>
      </c>
      <c r="M195" s="32">
        <f>H195+L195</f>
        <v>4264515</v>
      </c>
      <c r="O195" s="87">
        <f>AVERAGE(Z195,AE195,AQ195,AV195)</f>
        <v>2661833.3333333335</v>
      </c>
      <c r="Q195" s="190">
        <v>2822933.3333333335</v>
      </c>
      <c r="T195" s="32">
        <v>2661833</v>
      </c>
      <c r="W195" s="72"/>
      <c r="X195" s="88">
        <v>2379500</v>
      </c>
      <c r="Y195" s="72">
        <v>0</v>
      </c>
      <c r="Z195" s="88">
        <f>X195</f>
        <v>2379500</v>
      </c>
      <c r="AA195" s="72"/>
      <c r="AB195" s="362" t="s">
        <v>252</v>
      </c>
      <c r="AC195" s="191" t="s">
        <v>253</v>
      </c>
      <c r="AD195" s="191">
        <v>0</v>
      </c>
      <c r="AE195" s="191" t="s">
        <v>253</v>
      </c>
      <c r="AF195" s="72"/>
      <c r="AG195" s="72"/>
      <c r="AH195" s="362" t="s">
        <v>254</v>
      </c>
      <c r="AI195" s="192">
        <v>3957000</v>
      </c>
      <c r="AJ195" s="193">
        <v>0</v>
      </c>
      <c r="AK195" s="192" t="s">
        <v>255</v>
      </c>
      <c r="AL195" s="188"/>
      <c r="AM195" s="188"/>
      <c r="AN195" s="362" t="s">
        <v>256</v>
      </c>
      <c r="AO195" s="194">
        <v>1800000</v>
      </c>
      <c r="AP195" s="193">
        <v>0</v>
      </c>
      <c r="AQ195" s="194">
        <v>1800000</v>
      </c>
      <c r="AR195" s="194"/>
      <c r="AS195" s="188"/>
      <c r="AT195" s="195">
        <v>3806000</v>
      </c>
      <c r="AU195" s="196">
        <v>0</v>
      </c>
      <c r="AV195" s="195">
        <f>AT195</f>
        <v>3806000</v>
      </c>
      <c r="AW195" s="195"/>
    </row>
    <row r="196" spans="1:107" ht="105" customHeight="1" thickBot="1" x14ac:dyDescent="0.3">
      <c r="A196" s="28">
        <v>101</v>
      </c>
      <c r="B196" s="29">
        <v>42295513</v>
      </c>
      <c r="C196" s="29">
        <v>1196490172</v>
      </c>
      <c r="D196" s="29" t="s">
        <v>257</v>
      </c>
      <c r="E196" s="29" t="s">
        <v>258</v>
      </c>
      <c r="F196" s="29" t="s">
        <v>251</v>
      </c>
      <c r="G196" s="30">
        <v>0</v>
      </c>
      <c r="H196" s="37">
        <v>2207421</v>
      </c>
      <c r="I196" s="33">
        <f t="shared" ref="I196:I197" si="40">H196*6.77/100</f>
        <v>149442.40169999999</v>
      </c>
      <c r="J196" s="33">
        <f t="shared" ref="J196:J197" si="41">H196+I196</f>
        <v>2356863.4016999998</v>
      </c>
      <c r="L196" s="33">
        <f t="shared" ref="L196:L197" si="42">H196*39.5/100</f>
        <v>871931.29500000004</v>
      </c>
      <c r="M196" s="33">
        <f>H196+L196</f>
        <v>3079352.2949999999</v>
      </c>
      <c r="O196" s="197">
        <f>AVERAGE(Z196,AE196,AQ196,AV196)</f>
        <v>2855850</v>
      </c>
      <c r="Q196" s="153">
        <v>3089600</v>
      </c>
      <c r="T196" s="33">
        <v>2855850</v>
      </c>
      <c r="W196" s="72" t="s">
        <v>259</v>
      </c>
      <c r="X196" s="88">
        <v>2675900</v>
      </c>
      <c r="Y196" s="72">
        <v>0</v>
      </c>
      <c r="Z196" s="88">
        <f t="shared" ref="Z196:Z197" si="43">X196</f>
        <v>2675900</v>
      </c>
      <c r="AA196" s="72"/>
      <c r="AB196" s="362"/>
      <c r="AC196" s="191" t="s">
        <v>260</v>
      </c>
      <c r="AD196" s="191">
        <v>0</v>
      </c>
      <c r="AE196" s="198">
        <v>2843000</v>
      </c>
      <c r="AF196" s="72"/>
      <c r="AG196" s="72"/>
      <c r="AH196" s="362"/>
      <c r="AI196" s="199">
        <v>3340700</v>
      </c>
      <c r="AJ196" s="192">
        <v>0</v>
      </c>
      <c r="AK196" s="192" t="s">
        <v>261</v>
      </c>
      <c r="AL196" s="188"/>
      <c r="AM196" s="188"/>
      <c r="AN196" s="362"/>
      <c r="AO196" s="194">
        <v>2500000</v>
      </c>
      <c r="AP196" s="192">
        <v>0</v>
      </c>
      <c r="AQ196" s="194">
        <v>2500000</v>
      </c>
      <c r="AR196" s="188"/>
      <c r="AS196" s="188" t="s">
        <v>262</v>
      </c>
      <c r="AT196" s="195">
        <v>3404500</v>
      </c>
      <c r="AU196" s="192">
        <v>0</v>
      </c>
      <c r="AV196" s="195">
        <f>AT196</f>
        <v>3404500</v>
      </c>
      <c r="AW196" s="188"/>
    </row>
    <row r="197" spans="1:107" ht="79.5" customHeight="1" thickBot="1" x14ac:dyDescent="0.3">
      <c r="A197" s="28">
        <v>102</v>
      </c>
      <c r="B197" s="29">
        <v>42295513</v>
      </c>
      <c r="C197" s="29">
        <v>1196490456</v>
      </c>
      <c r="D197" s="29" t="s">
        <v>263</v>
      </c>
      <c r="E197" s="29" t="s">
        <v>264</v>
      </c>
      <c r="F197" s="29" t="s">
        <v>265</v>
      </c>
      <c r="G197" s="30">
        <v>0</v>
      </c>
      <c r="H197" s="37">
        <v>1275000</v>
      </c>
      <c r="I197" s="33">
        <f t="shared" si="40"/>
        <v>86317.5</v>
      </c>
      <c r="J197" s="33">
        <f t="shared" si="41"/>
        <v>1361317.5</v>
      </c>
      <c r="L197" s="33">
        <f t="shared" si="42"/>
        <v>503625</v>
      </c>
      <c r="M197" s="33">
        <f>H197+L197</f>
        <v>1778625</v>
      </c>
      <c r="O197" s="197">
        <f>AVERAGE(Z197,AE197,AQ197,AV197)</f>
        <v>1092475</v>
      </c>
      <c r="Q197" s="153">
        <v>1190533.3333333333</v>
      </c>
      <c r="T197" s="33">
        <v>1092475</v>
      </c>
      <c r="W197" s="72"/>
      <c r="X197" s="88">
        <v>1150900</v>
      </c>
      <c r="Y197" s="72">
        <v>0</v>
      </c>
      <c r="Z197" s="88">
        <f t="shared" si="43"/>
        <v>1150900</v>
      </c>
      <c r="AA197" s="72"/>
      <c r="AB197" s="362"/>
      <c r="AC197" s="191" t="s">
        <v>266</v>
      </c>
      <c r="AD197" s="191">
        <v>0</v>
      </c>
      <c r="AE197" s="198">
        <v>1094000</v>
      </c>
      <c r="AF197" s="72"/>
      <c r="AG197" s="72"/>
      <c r="AH197" s="362"/>
      <c r="AI197" s="200">
        <v>1542000</v>
      </c>
      <c r="AJ197" s="193">
        <v>0</v>
      </c>
      <c r="AK197" s="192" t="s">
        <v>267</v>
      </c>
      <c r="AL197" s="188"/>
      <c r="AM197" s="188"/>
      <c r="AN197" s="362"/>
      <c r="AO197" s="194">
        <v>1100000</v>
      </c>
      <c r="AP197" s="193">
        <v>0</v>
      </c>
      <c r="AQ197" s="194">
        <v>1100000</v>
      </c>
      <c r="AR197" s="188"/>
      <c r="AS197" s="188"/>
      <c r="AT197" s="195">
        <v>1025000</v>
      </c>
      <c r="AU197" s="193">
        <v>0</v>
      </c>
      <c r="AV197" s="195">
        <f>AT197</f>
        <v>1025000</v>
      </c>
      <c r="AW197" s="188"/>
    </row>
    <row r="198" spans="1:107" ht="15" x14ac:dyDescent="0.25">
      <c r="A198" s="41"/>
      <c r="B198" s="41"/>
      <c r="C198" s="41"/>
      <c r="D198" s="170"/>
      <c r="E198" s="170"/>
      <c r="F198" s="41"/>
      <c r="G198" s="41"/>
      <c r="L198" s="4"/>
      <c r="M198" s="4"/>
      <c r="N198" s="4"/>
      <c r="O198" s="4"/>
      <c r="P198" s="4"/>
      <c r="Q198" s="4"/>
      <c r="S198" s="4"/>
      <c r="T198" s="5"/>
    </row>
    <row r="199" spans="1:107" ht="15" hidden="1" x14ac:dyDescent="0.25">
      <c r="A199" s="61"/>
      <c r="B199" s="61"/>
      <c r="C199" s="61"/>
      <c r="D199" s="170"/>
      <c r="E199" s="170"/>
      <c r="F199" s="61"/>
      <c r="G199" s="61"/>
      <c r="L199" s="4"/>
      <c r="M199" s="4"/>
      <c r="N199" s="4"/>
      <c r="O199" s="4"/>
      <c r="P199" s="4"/>
      <c r="Q199" s="4"/>
      <c r="S199" s="4"/>
      <c r="T199" s="5"/>
    </row>
    <row r="200" spans="1:107" ht="45" customHeight="1" thickBot="1" x14ac:dyDescent="0.3">
      <c r="A200" s="41"/>
      <c r="B200" s="41"/>
      <c r="C200" s="41"/>
      <c r="D200" s="41"/>
      <c r="E200" s="41"/>
      <c r="F200" s="41"/>
      <c r="G200" s="41"/>
      <c r="L200" s="4"/>
      <c r="M200" s="4"/>
      <c r="N200" s="4"/>
      <c r="O200" s="4"/>
      <c r="P200" s="4"/>
      <c r="Q200" s="4"/>
      <c r="S200" s="4"/>
      <c r="T200" s="5"/>
    </row>
    <row r="201" spans="1:107" s="21" customFormat="1" ht="15.75" customHeight="1" thickBot="1" x14ac:dyDescent="0.3">
      <c r="A201" s="318" t="s">
        <v>268</v>
      </c>
      <c r="B201" s="319"/>
      <c r="C201" s="319"/>
      <c r="D201" s="319"/>
      <c r="E201" s="43"/>
      <c r="F201" s="43"/>
      <c r="G201" s="43"/>
      <c r="H201" s="62"/>
      <c r="I201" s="62"/>
      <c r="J201" s="62"/>
      <c r="K201" s="63"/>
      <c r="L201" s="320" t="s">
        <v>13</v>
      </c>
      <c r="M201" s="320" t="s">
        <v>14</v>
      </c>
      <c r="N201" s="63"/>
      <c r="O201" s="328" t="s">
        <v>15</v>
      </c>
      <c r="P201" s="63"/>
      <c r="Q201" s="329" t="s">
        <v>45</v>
      </c>
      <c r="R201" s="63"/>
      <c r="S201" s="63"/>
      <c r="T201" s="100"/>
      <c r="U201" s="20"/>
      <c r="V201" s="20"/>
      <c r="W201" s="101"/>
      <c r="X201" s="101" t="s">
        <v>2</v>
      </c>
      <c r="Y201" s="101"/>
      <c r="Z201" s="101"/>
      <c r="AA201" s="101"/>
      <c r="AB201" s="101"/>
      <c r="AC201" s="101" t="s">
        <v>269</v>
      </c>
      <c r="AD201" s="101"/>
      <c r="AE201" s="101"/>
      <c r="AF201" s="101"/>
      <c r="AG201" s="101"/>
      <c r="AH201" s="101"/>
      <c r="AI201" s="101" t="s">
        <v>270</v>
      </c>
      <c r="AJ201" s="101"/>
      <c r="AK201" s="101"/>
      <c r="AL201" s="187"/>
      <c r="AM201" s="186"/>
      <c r="AN201" s="187"/>
      <c r="AO201" s="187" t="s">
        <v>271</v>
      </c>
      <c r="AP201" s="187"/>
      <c r="AQ201" s="187"/>
      <c r="AR201" s="187"/>
      <c r="AS201" s="186"/>
      <c r="AT201" s="187" t="s">
        <v>272</v>
      </c>
      <c r="AU201" s="187"/>
      <c r="AV201" s="187"/>
      <c r="AW201" s="187"/>
      <c r="AX201" s="186"/>
      <c r="AY201" s="187" t="s">
        <v>273</v>
      </c>
      <c r="AZ201" s="187"/>
      <c r="BA201" s="187"/>
      <c r="BB201" s="187"/>
      <c r="BC201" s="262"/>
      <c r="BD201" s="263" t="s">
        <v>274</v>
      </c>
      <c r="BE201" s="263"/>
      <c r="BF201" s="263"/>
      <c r="BG201" s="263"/>
      <c r="BH201" s="255"/>
      <c r="BI201" s="255"/>
      <c r="BJ201" s="255"/>
      <c r="BK201" s="255"/>
      <c r="BL201" s="255"/>
      <c r="BM201" s="255"/>
      <c r="BN201" s="255"/>
      <c r="BO201" s="255"/>
      <c r="BP201" s="255"/>
      <c r="BQ201" s="255"/>
      <c r="BR201" s="255"/>
      <c r="BS201" s="255"/>
      <c r="BT201" s="255"/>
      <c r="BU201" s="258"/>
      <c r="BV201" s="258"/>
      <c r="BW201" s="258"/>
      <c r="BX201" s="258"/>
      <c r="BY201" s="258"/>
      <c r="BZ201" s="258"/>
      <c r="CA201" s="258"/>
      <c r="CB201" s="258"/>
      <c r="CC201" s="258"/>
      <c r="CD201" s="258"/>
      <c r="CE201" s="258"/>
      <c r="CF201" s="258"/>
      <c r="CG201" s="258"/>
      <c r="CH201" s="258"/>
      <c r="CI201" s="258"/>
      <c r="CJ201" s="258"/>
      <c r="CK201" s="258"/>
      <c r="CL201" s="258"/>
      <c r="CM201" s="258"/>
      <c r="CN201" s="258"/>
      <c r="CO201" s="258"/>
      <c r="CP201" s="258"/>
      <c r="CQ201" s="258"/>
      <c r="CR201" s="258"/>
      <c r="CS201" s="258"/>
      <c r="CT201" s="258"/>
      <c r="CU201" s="258"/>
      <c r="CV201" s="258"/>
      <c r="CW201" s="258"/>
      <c r="CX201" s="258"/>
      <c r="CY201" s="258"/>
      <c r="CZ201" s="258"/>
      <c r="DA201" s="258"/>
      <c r="DB201" s="258"/>
      <c r="DC201" s="255"/>
    </row>
    <row r="202" spans="1:107" s="21" customFormat="1" ht="34.5" thickBot="1" x14ac:dyDescent="0.3">
      <c r="A202" s="322" t="s">
        <v>275</v>
      </c>
      <c r="B202" s="323"/>
      <c r="C202" s="323"/>
      <c r="D202" s="323"/>
      <c r="E202" s="15"/>
      <c r="F202" s="15"/>
      <c r="G202" s="80"/>
      <c r="H202" s="50"/>
      <c r="I202" s="50"/>
      <c r="J202" s="50"/>
      <c r="K202" s="81"/>
      <c r="L202" s="320"/>
      <c r="M202" s="320"/>
      <c r="N202" s="81"/>
      <c r="O202" s="328"/>
      <c r="P202" s="81"/>
      <c r="Q202" s="330"/>
      <c r="R202" s="81"/>
      <c r="S202" s="81"/>
      <c r="T202" s="104"/>
      <c r="U202" s="20"/>
      <c r="V202" s="20"/>
      <c r="W202" s="101"/>
      <c r="X202" s="105" t="s">
        <v>18</v>
      </c>
      <c r="Y202" s="105" t="s">
        <v>19</v>
      </c>
      <c r="Z202" s="105" t="s">
        <v>20</v>
      </c>
      <c r="AA202" s="105" t="s">
        <v>21</v>
      </c>
      <c r="AB202" s="101"/>
      <c r="AC202" s="105" t="s">
        <v>18</v>
      </c>
      <c r="AD202" s="105" t="s">
        <v>19</v>
      </c>
      <c r="AE202" s="105" t="s">
        <v>20</v>
      </c>
      <c r="AF202" s="105" t="s">
        <v>21</v>
      </c>
      <c r="AG202" s="101"/>
      <c r="AH202" s="101"/>
      <c r="AI202" s="105" t="s">
        <v>18</v>
      </c>
      <c r="AJ202" s="105" t="s">
        <v>19</v>
      </c>
      <c r="AK202" s="105" t="s">
        <v>20</v>
      </c>
      <c r="AL202" s="105" t="s">
        <v>21</v>
      </c>
      <c r="AM202" s="186"/>
      <c r="AN202" s="187"/>
      <c r="AO202" s="105" t="s">
        <v>18</v>
      </c>
      <c r="AP202" s="105" t="s">
        <v>19</v>
      </c>
      <c r="AQ202" s="105" t="s">
        <v>20</v>
      </c>
      <c r="AR202" s="105" t="s">
        <v>21</v>
      </c>
      <c r="AS202" s="186"/>
      <c r="AT202" s="105" t="s">
        <v>18</v>
      </c>
      <c r="AU202" s="105" t="s">
        <v>19</v>
      </c>
      <c r="AV202" s="105" t="s">
        <v>20</v>
      </c>
      <c r="AW202" s="105" t="s">
        <v>21</v>
      </c>
      <c r="AX202" s="186"/>
      <c r="AY202" s="105" t="s">
        <v>18</v>
      </c>
      <c r="AZ202" s="105" t="s">
        <v>19</v>
      </c>
      <c r="BA202" s="105" t="s">
        <v>20</v>
      </c>
      <c r="BB202" s="105" t="s">
        <v>21</v>
      </c>
      <c r="BC202" s="262"/>
      <c r="BD202" s="27" t="s">
        <v>18</v>
      </c>
      <c r="BE202" s="27" t="s">
        <v>19</v>
      </c>
      <c r="BF202" s="27" t="s">
        <v>20</v>
      </c>
      <c r="BG202" s="27" t="s">
        <v>21</v>
      </c>
      <c r="BH202" s="255"/>
      <c r="BI202" s="255"/>
      <c r="BJ202" s="255"/>
      <c r="BK202" s="255"/>
      <c r="BL202" s="255"/>
      <c r="BM202" s="255"/>
      <c r="BN202" s="255"/>
      <c r="BO202" s="255"/>
      <c r="BP202" s="255"/>
      <c r="BQ202" s="255"/>
      <c r="BR202" s="255"/>
      <c r="BS202" s="255"/>
      <c r="BT202" s="255"/>
      <c r="BU202" s="258"/>
      <c r="BV202" s="258"/>
      <c r="BW202" s="258"/>
      <c r="BX202" s="258"/>
      <c r="BY202" s="258"/>
      <c r="BZ202" s="258"/>
      <c r="CA202" s="258"/>
      <c r="CB202" s="258"/>
      <c r="CC202" s="258"/>
      <c r="CD202" s="258"/>
      <c r="CE202" s="258"/>
      <c r="CF202" s="258"/>
      <c r="CG202" s="258"/>
      <c r="CH202" s="258"/>
      <c r="CI202" s="258"/>
      <c r="CJ202" s="258"/>
      <c r="CK202" s="258"/>
      <c r="CL202" s="258"/>
      <c r="CM202" s="258"/>
      <c r="CN202" s="258"/>
      <c r="CO202" s="258"/>
      <c r="CP202" s="258"/>
      <c r="CQ202" s="258"/>
      <c r="CR202" s="258"/>
      <c r="CS202" s="258"/>
      <c r="CT202" s="258"/>
      <c r="CU202" s="258"/>
      <c r="CV202" s="258"/>
      <c r="CW202" s="258"/>
      <c r="CX202" s="258"/>
      <c r="CY202" s="258"/>
      <c r="CZ202" s="258"/>
      <c r="DA202" s="258"/>
      <c r="DB202" s="258"/>
      <c r="DC202" s="255"/>
    </row>
    <row r="203" spans="1:107" ht="45.75" thickBot="1" x14ac:dyDescent="0.3">
      <c r="A203" s="22" t="s">
        <v>48</v>
      </c>
      <c r="B203" s="23" t="s">
        <v>4</v>
      </c>
      <c r="C203" s="23" t="s">
        <v>76</v>
      </c>
      <c r="D203" s="23" t="s">
        <v>50</v>
      </c>
      <c r="E203" s="23" t="s">
        <v>102</v>
      </c>
      <c r="F203" s="23" t="s">
        <v>52</v>
      </c>
      <c r="G203" s="52" t="s">
        <v>9</v>
      </c>
      <c r="H203" s="83" t="s">
        <v>78</v>
      </c>
      <c r="I203" s="83" t="s">
        <v>11</v>
      </c>
      <c r="J203" s="83" t="s">
        <v>12</v>
      </c>
      <c r="K203" s="38"/>
      <c r="L203" s="320"/>
      <c r="M203" s="320"/>
      <c r="N203" s="38"/>
      <c r="P203" s="38"/>
      <c r="Q203" s="25" t="s">
        <v>16</v>
      </c>
      <c r="R203" s="38"/>
      <c r="S203" s="38"/>
      <c r="T203" s="54" t="s">
        <v>17</v>
      </c>
      <c r="W203" s="72"/>
      <c r="X203" s="72"/>
      <c r="Y203" s="72"/>
      <c r="Z203" s="72"/>
      <c r="AA203" s="72"/>
      <c r="AB203" s="72"/>
      <c r="AC203" s="72"/>
      <c r="AD203" s="72"/>
      <c r="AE203" s="72"/>
      <c r="AF203" s="72"/>
      <c r="AG203" s="72"/>
      <c r="AH203" s="72"/>
      <c r="AI203" s="72"/>
      <c r="AJ203" s="72"/>
      <c r="AK203" s="72"/>
      <c r="AL203" s="188"/>
      <c r="AM203" s="188"/>
      <c r="AN203" s="188"/>
      <c r="AO203" s="188"/>
      <c r="AP203" s="188"/>
      <c r="AQ203" s="188"/>
      <c r="AR203" s="188"/>
      <c r="AS203" s="188"/>
      <c r="AT203" s="189"/>
      <c r="AU203" s="189"/>
      <c r="AV203" s="189"/>
      <c r="AW203" s="189"/>
      <c r="AX203" s="189"/>
      <c r="AY203" s="189"/>
      <c r="AZ203" s="189"/>
      <c r="BA203" s="189"/>
      <c r="BB203" s="189"/>
      <c r="BC203" s="188"/>
      <c r="BD203" s="188"/>
      <c r="BE203" s="188"/>
      <c r="BF203" s="188"/>
      <c r="BG203" s="188"/>
    </row>
    <row r="204" spans="1:107" ht="36.75" customHeight="1" thickBot="1" x14ac:dyDescent="0.3">
      <c r="A204" s="28">
        <v>103</v>
      </c>
      <c r="B204" s="29">
        <v>42142700</v>
      </c>
      <c r="C204" s="29">
        <v>1186220357</v>
      </c>
      <c r="D204" s="29" t="s">
        <v>276</v>
      </c>
      <c r="E204" s="29" t="s">
        <v>277</v>
      </c>
      <c r="F204" s="29" t="s">
        <v>24</v>
      </c>
      <c r="G204" s="28">
        <v>2</v>
      </c>
      <c r="H204" s="31">
        <v>368000</v>
      </c>
      <c r="I204" s="32">
        <f>H204*6.77/100</f>
        <v>24913.599999999999</v>
      </c>
      <c r="J204" s="32">
        <f>H204+I204</f>
        <v>392913.6</v>
      </c>
      <c r="L204" s="32">
        <f>H204*39.5/100</f>
        <v>145360</v>
      </c>
      <c r="M204" s="32">
        <f>H204+L204</f>
        <v>513360</v>
      </c>
      <c r="O204" s="201">
        <f>AVERAGE(Z204,AE204,AQ204,BA204,BF204)</f>
        <v>581200</v>
      </c>
      <c r="Q204" s="98">
        <v>440000</v>
      </c>
      <c r="T204" s="32">
        <v>581200</v>
      </c>
      <c r="W204" s="72"/>
      <c r="X204" s="88">
        <v>440000</v>
      </c>
      <c r="Y204" s="88">
        <v>0</v>
      </c>
      <c r="Z204" s="88">
        <f>X204+Y204</f>
        <v>440000</v>
      </c>
      <c r="AA204" s="72"/>
      <c r="AB204" s="72"/>
      <c r="AC204" s="191" t="s">
        <v>278</v>
      </c>
      <c r="AD204" s="191">
        <v>0</v>
      </c>
      <c r="AE204" s="191" t="s">
        <v>278</v>
      </c>
      <c r="AF204" s="72"/>
      <c r="AG204" s="72"/>
      <c r="AH204" s="72"/>
      <c r="AI204" s="191"/>
      <c r="AJ204" s="191"/>
      <c r="AK204" s="191"/>
      <c r="AL204" s="188"/>
      <c r="AM204" s="188"/>
      <c r="AN204" s="188"/>
      <c r="AO204" s="202">
        <v>830000</v>
      </c>
      <c r="AP204" s="193">
        <v>0</v>
      </c>
      <c r="AQ204" s="202">
        <v>830000</v>
      </c>
      <c r="AR204" s="188"/>
      <c r="AS204" s="188"/>
      <c r="AT204" s="203">
        <v>830000</v>
      </c>
      <c r="AU204" s="196">
        <v>0</v>
      </c>
      <c r="AV204" s="203">
        <v>830000</v>
      </c>
      <c r="AW204" s="189"/>
      <c r="AX204" s="189"/>
      <c r="AY204" s="203">
        <v>440000</v>
      </c>
      <c r="AZ204" s="196">
        <v>0</v>
      </c>
      <c r="BA204" s="203">
        <f>AY204</f>
        <v>440000</v>
      </c>
      <c r="BB204" s="189"/>
      <c r="BC204" s="188"/>
      <c r="BD204" s="202">
        <v>530000</v>
      </c>
      <c r="BE204" s="202">
        <f>BD204*16/100</f>
        <v>84800</v>
      </c>
      <c r="BF204" s="202">
        <f>BD204+BE204</f>
        <v>614800</v>
      </c>
      <c r="BG204" s="188"/>
    </row>
    <row r="205" spans="1:107" ht="39.75" customHeight="1" thickBot="1" x14ac:dyDescent="0.3">
      <c r="A205" s="28">
        <v>104</v>
      </c>
      <c r="B205" s="29">
        <v>42142700</v>
      </c>
      <c r="C205" s="29">
        <v>1186220838</v>
      </c>
      <c r="D205" s="29" t="s">
        <v>279</v>
      </c>
      <c r="E205" s="29" t="s">
        <v>280</v>
      </c>
      <c r="F205" s="29" t="s">
        <v>24</v>
      </c>
      <c r="G205" s="30">
        <v>0</v>
      </c>
      <c r="H205" s="37">
        <v>120000</v>
      </c>
      <c r="I205" s="33">
        <f t="shared" ref="I205:I211" si="44">H205*6.77/100</f>
        <v>8124</v>
      </c>
      <c r="J205" s="33">
        <f t="shared" ref="J205:J211" si="45">H205+I205</f>
        <v>128124</v>
      </c>
      <c r="L205" s="33">
        <f t="shared" ref="L205:L211" si="46">H205*39.5/100</f>
        <v>47400</v>
      </c>
      <c r="M205" s="33">
        <f>H205+L205</f>
        <v>167400</v>
      </c>
      <c r="O205" s="204"/>
      <c r="Q205" s="159">
        <v>220400</v>
      </c>
      <c r="T205" s="33">
        <v>220400</v>
      </c>
      <c r="W205" s="72"/>
      <c r="X205" s="88">
        <v>220400</v>
      </c>
      <c r="Y205" s="88"/>
      <c r="Z205" s="88">
        <f>X205+Y205</f>
        <v>220400</v>
      </c>
      <c r="AA205" s="72"/>
      <c r="AB205" s="72"/>
      <c r="AC205" s="72"/>
      <c r="AD205" s="191"/>
      <c r="AE205" s="72"/>
      <c r="AF205" s="72"/>
      <c r="AG205" s="72"/>
      <c r="AH205" s="72"/>
      <c r="AI205" s="72"/>
      <c r="AJ205" s="191"/>
      <c r="AK205" s="72"/>
      <c r="AL205" s="188"/>
      <c r="AM205" s="188"/>
      <c r="AN205" s="188"/>
      <c r="AO205" s="192"/>
      <c r="AP205" s="192"/>
      <c r="AQ205" s="192"/>
      <c r="AR205" s="188"/>
      <c r="AS205" s="188"/>
      <c r="AT205" s="205"/>
      <c r="AU205" s="205"/>
      <c r="AV205" s="205"/>
      <c r="AW205" s="189"/>
      <c r="AX205" s="189"/>
      <c r="AY205" s="203">
        <v>190000</v>
      </c>
      <c r="AZ205" s="203">
        <f>AY205*16/100</f>
        <v>30400</v>
      </c>
      <c r="BA205" s="203">
        <f>AY205+AZ205</f>
        <v>220400</v>
      </c>
      <c r="BB205" s="189"/>
      <c r="BC205" s="188"/>
      <c r="BD205" s="202"/>
      <c r="BE205" s="202">
        <f t="shared" ref="BE205:BE211" si="47">BD205*16/100</f>
        <v>0</v>
      </c>
      <c r="BF205" s="202">
        <f t="shared" ref="BF205:BF211" si="48">BD205+BE205</f>
        <v>0</v>
      </c>
      <c r="BG205" s="188"/>
    </row>
    <row r="206" spans="1:107" ht="30" customHeight="1" thickBot="1" x14ac:dyDescent="0.3">
      <c r="A206" s="28">
        <v>105</v>
      </c>
      <c r="B206" s="29">
        <v>42294900</v>
      </c>
      <c r="C206" s="29">
        <v>1186220106</v>
      </c>
      <c r="D206" s="29" t="s">
        <v>281</v>
      </c>
      <c r="E206" s="29" t="s">
        <v>282</v>
      </c>
      <c r="F206" s="29" t="s">
        <v>24</v>
      </c>
      <c r="G206" s="30">
        <v>0</v>
      </c>
      <c r="H206" s="37">
        <v>174000</v>
      </c>
      <c r="I206" s="33">
        <f t="shared" si="44"/>
        <v>11779.8</v>
      </c>
      <c r="J206" s="33">
        <f t="shared" si="45"/>
        <v>185779.8</v>
      </c>
      <c r="L206" s="33">
        <f t="shared" si="46"/>
        <v>68730</v>
      </c>
      <c r="M206" s="33">
        <f t="shared" ref="M206:M211" si="49">H206+L206</f>
        <v>242730</v>
      </c>
      <c r="O206" s="204">
        <f>AVERAGE(Z206,AK206,BA206,BF206)</f>
        <v>200390</v>
      </c>
      <c r="Q206" s="159">
        <v>162400</v>
      </c>
      <c r="T206" s="33">
        <v>200390</v>
      </c>
      <c r="W206" s="72"/>
      <c r="X206" s="88">
        <v>140000</v>
      </c>
      <c r="Y206" s="88">
        <f>X206*16/100</f>
        <v>22400</v>
      </c>
      <c r="Z206" s="88">
        <f t="shared" ref="Z206:Z211" si="50">X206+Y206</f>
        <v>162400</v>
      </c>
      <c r="AA206" s="72"/>
      <c r="AB206" s="72"/>
      <c r="AC206" s="72"/>
      <c r="AD206" s="191"/>
      <c r="AE206" s="72"/>
      <c r="AF206" s="72"/>
      <c r="AG206" s="72"/>
      <c r="AH206" s="72"/>
      <c r="AI206" s="74">
        <v>174000</v>
      </c>
      <c r="AJ206" s="206">
        <f>AI206*16%</f>
        <v>27840</v>
      </c>
      <c r="AK206" s="206">
        <f>+AJ206+AI206</f>
        <v>201840</v>
      </c>
      <c r="AL206" s="188"/>
      <c r="AM206" s="188"/>
      <c r="AN206" s="188"/>
      <c r="AO206" s="192"/>
      <c r="AP206" s="192"/>
      <c r="AQ206" s="192"/>
      <c r="AR206" s="188"/>
      <c r="AS206" s="188"/>
      <c r="AT206" s="205"/>
      <c r="AU206" s="205"/>
      <c r="AV206" s="205"/>
      <c r="AW206" s="189"/>
      <c r="AX206" s="189"/>
      <c r="AY206" s="203">
        <v>140000</v>
      </c>
      <c r="AZ206" s="203">
        <f>AY206*16/100</f>
        <v>22400</v>
      </c>
      <c r="BA206" s="203">
        <f>AY206+AZ206</f>
        <v>162400</v>
      </c>
      <c r="BB206" s="189"/>
      <c r="BC206" s="188"/>
      <c r="BD206" s="202">
        <v>237000</v>
      </c>
      <c r="BE206" s="202">
        <f t="shared" si="47"/>
        <v>37920</v>
      </c>
      <c r="BF206" s="202">
        <f t="shared" si="48"/>
        <v>274920</v>
      </c>
      <c r="BG206" s="188"/>
    </row>
    <row r="207" spans="1:107" ht="30" customHeight="1" thickBot="1" x14ac:dyDescent="0.3">
      <c r="A207" s="28">
        <v>106</v>
      </c>
      <c r="B207" s="29">
        <v>42294900</v>
      </c>
      <c r="C207" s="29">
        <v>1186220097</v>
      </c>
      <c r="D207" s="29" t="s">
        <v>283</v>
      </c>
      <c r="E207" s="29" t="s">
        <v>284</v>
      </c>
      <c r="F207" s="29" t="s">
        <v>24</v>
      </c>
      <c r="G207" s="30">
        <v>2</v>
      </c>
      <c r="H207" s="37">
        <v>158920</v>
      </c>
      <c r="I207" s="33">
        <f t="shared" si="44"/>
        <v>10758.883999999998</v>
      </c>
      <c r="J207" s="33">
        <f t="shared" si="45"/>
        <v>169678.88399999999</v>
      </c>
      <c r="L207" s="33">
        <f t="shared" si="46"/>
        <v>62773.4</v>
      </c>
      <c r="M207" s="33">
        <f t="shared" si="49"/>
        <v>221693.4</v>
      </c>
      <c r="O207" s="204">
        <f>AVERAGE(Z207,AE207,AK207,AQ207,BA207,BF207)</f>
        <v>169744</v>
      </c>
      <c r="Q207" s="159">
        <v>162400</v>
      </c>
      <c r="T207" s="33">
        <v>169744</v>
      </c>
      <c r="W207" s="72" t="s">
        <v>259</v>
      </c>
      <c r="X207" s="88">
        <v>140000</v>
      </c>
      <c r="Y207" s="88">
        <f>X207*16/100</f>
        <v>22400</v>
      </c>
      <c r="Z207" s="88">
        <f t="shared" si="50"/>
        <v>162400</v>
      </c>
      <c r="AA207" s="72"/>
      <c r="AB207" s="72" t="s">
        <v>252</v>
      </c>
      <c r="AC207" s="191" t="s">
        <v>285</v>
      </c>
      <c r="AD207" s="191">
        <v>0</v>
      </c>
      <c r="AE207" s="191" t="s">
        <v>285</v>
      </c>
      <c r="AF207" s="72"/>
      <c r="AG207" s="72"/>
      <c r="AH207" s="72" t="s">
        <v>286</v>
      </c>
      <c r="AI207" s="74">
        <v>75000</v>
      </c>
      <c r="AJ207" s="206">
        <f>AI207*16%</f>
        <v>12000</v>
      </c>
      <c r="AK207" s="206">
        <f>+AJ207+AI207</f>
        <v>87000</v>
      </c>
      <c r="AL207" s="188"/>
      <c r="AM207" s="188"/>
      <c r="AN207" s="188" t="s">
        <v>287</v>
      </c>
      <c r="AO207" s="202">
        <v>162000</v>
      </c>
      <c r="AP207" s="193">
        <v>0</v>
      </c>
      <c r="AQ207" s="202">
        <v>162000</v>
      </c>
      <c r="AR207" s="188"/>
      <c r="AS207" s="188" t="s">
        <v>288</v>
      </c>
      <c r="AT207" s="203">
        <v>162000</v>
      </c>
      <c r="AU207" s="196">
        <v>0</v>
      </c>
      <c r="AV207" s="203">
        <v>162000</v>
      </c>
      <c r="AW207" s="189"/>
      <c r="AX207" s="189" t="s">
        <v>289</v>
      </c>
      <c r="AY207" s="203">
        <v>140000</v>
      </c>
      <c r="AZ207" s="203">
        <f>AY207*16/100</f>
        <v>22400</v>
      </c>
      <c r="BA207" s="203">
        <f>AY207+AZ207</f>
        <v>162400</v>
      </c>
      <c r="BB207" s="189"/>
      <c r="BC207" s="188" t="s">
        <v>290</v>
      </c>
      <c r="BD207" s="202">
        <v>237000</v>
      </c>
      <c r="BE207" s="202">
        <f t="shared" si="47"/>
        <v>37920</v>
      </c>
      <c r="BF207" s="202">
        <f t="shared" si="48"/>
        <v>274920</v>
      </c>
      <c r="BG207" s="188"/>
    </row>
    <row r="208" spans="1:107" ht="37.5" customHeight="1" thickBot="1" x14ac:dyDescent="0.3">
      <c r="A208" s="28">
        <v>107</v>
      </c>
      <c r="B208" s="29">
        <v>42294900</v>
      </c>
      <c r="C208" s="29">
        <v>1196490325</v>
      </c>
      <c r="D208" s="29" t="s">
        <v>291</v>
      </c>
      <c r="E208" s="29" t="s">
        <v>292</v>
      </c>
      <c r="F208" s="29" t="s">
        <v>24</v>
      </c>
      <c r="G208" s="30">
        <v>0</v>
      </c>
      <c r="H208" s="37">
        <v>610000</v>
      </c>
      <c r="I208" s="33">
        <f t="shared" si="44"/>
        <v>41296.999999999993</v>
      </c>
      <c r="J208" s="33">
        <f t="shared" si="45"/>
        <v>651297</v>
      </c>
      <c r="L208" s="33">
        <f t="shared" si="46"/>
        <v>240950</v>
      </c>
      <c r="M208" s="33">
        <f t="shared" si="49"/>
        <v>850950</v>
      </c>
      <c r="O208" s="204"/>
      <c r="Q208" s="159">
        <v>928000</v>
      </c>
      <c r="T208" s="33">
        <v>928000</v>
      </c>
      <c r="W208" s="72"/>
      <c r="X208" s="88">
        <v>928000</v>
      </c>
      <c r="Y208" s="88"/>
      <c r="Z208" s="88">
        <f t="shared" si="50"/>
        <v>928000</v>
      </c>
      <c r="AA208" s="72"/>
      <c r="AB208" s="72"/>
      <c r="AC208" s="72"/>
      <c r="AD208" s="191"/>
      <c r="AE208" s="72"/>
      <c r="AF208" s="72"/>
      <c r="AG208" s="72"/>
      <c r="AH208" s="72"/>
      <c r="AI208" s="72"/>
      <c r="AJ208" s="191"/>
      <c r="AK208" s="72"/>
      <c r="AL208" s="188"/>
      <c r="AM208" s="188"/>
      <c r="AN208" s="188"/>
      <c r="AO208" s="192"/>
      <c r="AP208" s="192"/>
      <c r="AQ208" s="192"/>
      <c r="AR208" s="188"/>
      <c r="AS208" s="188"/>
      <c r="AT208" s="205"/>
      <c r="AU208" s="205"/>
      <c r="AV208" s="205"/>
      <c r="AW208" s="189"/>
      <c r="AX208" s="189"/>
      <c r="AY208" s="203">
        <v>800000</v>
      </c>
      <c r="AZ208" s="203">
        <f>AY208*16/100</f>
        <v>128000</v>
      </c>
      <c r="BA208" s="203">
        <f>AY208+AZ208</f>
        <v>928000</v>
      </c>
      <c r="BB208" s="189"/>
      <c r="BC208" s="188"/>
      <c r="BD208" s="202"/>
      <c r="BE208" s="202">
        <f t="shared" si="47"/>
        <v>0</v>
      </c>
      <c r="BF208" s="202">
        <f t="shared" si="48"/>
        <v>0</v>
      </c>
      <c r="BG208" s="188"/>
    </row>
    <row r="209" spans="1:107" ht="47.25" customHeight="1" thickBot="1" x14ac:dyDescent="0.3">
      <c r="A209" s="28">
        <v>108</v>
      </c>
      <c r="B209" s="29">
        <v>42295400</v>
      </c>
      <c r="C209" s="29">
        <v>1196410623</v>
      </c>
      <c r="D209" s="29" t="s">
        <v>293</v>
      </c>
      <c r="E209" s="29" t="s">
        <v>294</v>
      </c>
      <c r="F209" s="29" t="s">
        <v>24</v>
      </c>
      <c r="G209" s="30">
        <v>0</v>
      </c>
      <c r="H209" s="37">
        <v>38000</v>
      </c>
      <c r="I209" s="33">
        <f t="shared" si="44"/>
        <v>2572.6</v>
      </c>
      <c r="J209" s="33">
        <f t="shared" si="45"/>
        <v>40572.6</v>
      </c>
      <c r="L209" s="33">
        <f t="shared" si="46"/>
        <v>15010</v>
      </c>
      <c r="M209" s="33">
        <f t="shared" si="49"/>
        <v>53010</v>
      </c>
      <c r="O209" s="204">
        <f>AVERAGE(Z209,AE209,AQ209,BA209,BF209)</f>
        <v>50467.5</v>
      </c>
      <c r="Q209" s="159">
        <v>44000</v>
      </c>
      <c r="T209" s="33">
        <v>50467</v>
      </c>
      <c r="W209" s="72"/>
      <c r="X209" s="88">
        <v>55000</v>
      </c>
      <c r="Y209" s="88"/>
      <c r="Z209" s="88">
        <f t="shared" si="50"/>
        <v>55000</v>
      </c>
      <c r="AA209" s="72"/>
      <c r="AB209" s="72"/>
      <c r="AC209" s="191" t="s">
        <v>295</v>
      </c>
      <c r="AD209" s="191">
        <v>0</v>
      </c>
      <c r="AE209" s="191" t="s">
        <v>295</v>
      </c>
      <c r="AF209" s="72"/>
      <c r="AG209" s="72"/>
      <c r="AH209" s="72"/>
      <c r="AI209" s="191"/>
      <c r="AJ209" s="191"/>
      <c r="AK209" s="191"/>
      <c r="AL209" s="188"/>
      <c r="AM209" s="188"/>
      <c r="AN209" s="188"/>
      <c r="AO209" s="202">
        <v>53570</v>
      </c>
      <c r="AP209" s="193">
        <v>0</v>
      </c>
      <c r="AQ209" s="202">
        <v>53570</v>
      </c>
      <c r="AR209" s="188"/>
      <c r="AS209" s="188"/>
      <c r="AT209" s="203">
        <v>53570</v>
      </c>
      <c r="AU209" s="196">
        <v>0</v>
      </c>
      <c r="AV209" s="203">
        <v>53570</v>
      </c>
      <c r="AW209" s="189"/>
      <c r="AX209" s="189"/>
      <c r="AY209" s="203">
        <v>44000</v>
      </c>
      <c r="AZ209" s="203">
        <v>0</v>
      </c>
      <c r="BA209" s="203">
        <f>AY209</f>
        <v>44000</v>
      </c>
      <c r="BB209" s="189"/>
      <c r="BC209" s="188"/>
      <c r="BD209" s="202">
        <v>42500</v>
      </c>
      <c r="BE209" s="202">
        <f t="shared" si="47"/>
        <v>6800</v>
      </c>
      <c r="BF209" s="202">
        <f t="shared" si="48"/>
        <v>49300</v>
      </c>
      <c r="BG209" s="188"/>
    </row>
    <row r="210" spans="1:107" ht="30" customHeight="1" thickBot="1" x14ac:dyDescent="0.3">
      <c r="A210" s="28">
        <v>109</v>
      </c>
      <c r="B210" s="29">
        <v>42295400</v>
      </c>
      <c r="C210" s="29">
        <v>1186220406</v>
      </c>
      <c r="D210" s="29" t="s">
        <v>296</v>
      </c>
      <c r="E210" s="29" t="s">
        <v>297</v>
      </c>
      <c r="F210" s="29" t="s">
        <v>24</v>
      </c>
      <c r="G210" s="30">
        <v>0</v>
      </c>
      <c r="H210" s="37">
        <v>37000</v>
      </c>
      <c r="I210" s="33">
        <f t="shared" si="44"/>
        <v>2504.8999999999996</v>
      </c>
      <c r="J210" s="33">
        <f t="shared" si="45"/>
        <v>39504.9</v>
      </c>
      <c r="L210" s="33">
        <f t="shared" si="46"/>
        <v>14615</v>
      </c>
      <c r="M210" s="33">
        <f t="shared" si="49"/>
        <v>51615</v>
      </c>
      <c r="O210" s="204">
        <f>AVERAGE(Z210,AE210,AQ210,BA210,BF210)</f>
        <v>49450</v>
      </c>
      <c r="Q210" s="159">
        <v>44000</v>
      </c>
      <c r="T210" s="33">
        <v>49950</v>
      </c>
      <c r="W210" s="72"/>
      <c r="X210" s="88">
        <v>55000</v>
      </c>
      <c r="Y210" s="88"/>
      <c r="Z210" s="88">
        <f t="shared" si="50"/>
        <v>55000</v>
      </c>
      <c r="AA210" s="72"/>
      <c r="AB210" s="72"/>
      <c r="AC210" s="191" t="s">
        <v>295</v>
      </c>
      <c r="AD210" s="191">
        <v>0</v>
      </c>
      <c r="AE210" s="191" t="s">
        <v>295</v>
      </c>
      <c r="AF210" s="72"/>
      <c r="AG210" s="72"/>
      <c r="AH210" s="72"/>
      <c r="AI210" s="191"/>
      <c r="AJ210" s="191"/>
      <c r="AK210" s="191"/>
      <c r="AL210" s="188"/>
      <c r="AM210" s="188"/>
      <c r="AN210" s="188"/>
      <c r="AO210" s="202">
        <v>49500</v>
      </c>
      <c r="AP210" s="193">
        <v>0</v>
      </c>
      <c r="AQ210" s="200">
        <v>49500</v>
      </c>
      <c r="AR210" s="188"/>
      <c r="AS210" s="188"/>
      <c r="AT210" s="203">
        <v>49500</v>
      </c>
      <c r="AU210" s="196">
        <v>0</v>
      </c>
      <c r="AV210" s="207">
        <v>49500</v>
      </c>
      <c r="AW210" s="189"/>
      <c r="AX210" s="189"/>
      <c r="AY210" s="203">
        <v>44000</v>
      </c>
      <c r="AZ210" s="203">
        <v>0</v>
      </c>
      <c r="BA210" s="207">
        <f>AY210</f>
        <v>44000</v>
      </c>
      <c r="BB210" s="189"/>
      <c r="BC210" s="188"/>
      <c r="BD210" s="202">
        <v>42500</v>
      </c>
      <c r="BE210" s="202">
        <f t="shared" si="47"/>
        <v>6800</v>
      </c>
      <c r="BF210" s="202">
        <f t="shared" si="48"/>
        <v>49300</v>
      </c>
      <c r="BG210" s="188"/>
    </row>
    <row r="211" spans="1:107" ht="34.5" customHeight="1" thickBot="1" x14ac:dyDescent="0.3">
      <c r="A211" s="28">
        <v>110</v>
      </c>
      <c r="B211" s="29">
        <v>42295400</v>
      </c>
      <c r="C211" s="29">
        <v>1186220219</v>
      </c>
      <c r="D211" s="29" t="s">
        <v>298</v>
      </c>
      <c r="E211" s="29" t="s">
        <v>299</v>
      </c>
      <c r="F211" s="29" t="s">
        <v>24</v>
      </c>
      <c r="G211" s="30">
        <v>3</v>
      </c>
      <c r="H211" s="37">
        <v>70000</v>
      </c>
      <c r="I211" s="33">
        <f t="shared" si="44"/>
        <v>4738.9999999999991</v>
      </c>
      <c r="J211" s="33">
        <f t="shared" si="45"/>
        <v>74739</v>
      </c>
      <c r="L211" s="33">
        <f t="shared" si="46"/>
        <v>27650</v>
      </c>
      <c r="M211" s="33">
        <f t="shared" si="49"/>
        <v>97650</v>
      </c>
      <c r="O211" s="204">
        <f>AVERAGE(Z211,BA211)</f>
        <v>54210</v>
      </c>
      <c r="Q211" s="159">
        <v>48720</v>
      </c>
      <c r="T211" s="33">
        <v>54210</v>
      </c>
      <c r="W211" s="72"/>
      <c r="X211" s="88">
        <v>59700</v>
      </c>
      <c r="Y211" s="88"/>
      <c r="Z211" s="88">
        <f t="shared" si="50"/>
        <v>59700</v>
      </c>
      <c r="AA211" s="72"/>
      <c r="AB211" s="72"/>
      <c r="AC211" s="72"/>
      <c r="AD211" s="208"/>
      <c r="AE211" s="72"/>
      <c r="AF211" s="72"/>
      <c r="AG211" s="72"/>
      <c r="AH211" s="72"/>
      <c r="AI211" s="72"/>
      <c r="AJ211" s="208"/>
      <c r="AK211" s="72"/>
      <c r="AL211" s="188"/>
      <c r="AM211" s="188"/>
      <c r="AN211" s="188"/>
      <c r="AO211" s="188"/>
      <c r="AP211" s="188"/>
      <c r="AQ211" s="188"/>
      <c r="AR211" s="188"/>
      <c r="AS211" s="188"/>
      <c r="AT211" s="189"/>
      <c r="AU211" s="189"/>
      <c r="AV211" s="189"/>
      <c r="AW211" s="189"/>
      <c r="AX211" s="189"/>
      <c r="AY211" s="202">
        <v>42000</v>
      </c>
      <c r="AZ211" s="202">
        <f>AY211*16/100</f>
        <v>6720</v>
      </c>
      <c r="BA211" s="200">
        <f>AY211+AZ211</f>
        <v>48720</v>
      </c>
      <c r="BB211" s="188"/>
      <c r="BC211" s="188"/>
      <c r="BD211" s="202"/>
      <c r="BE211" s="202">
        <f t="shared" si="47"/>
        <v>0</v>
      </c>
      <c r="BF211" s="202">
        <f t="shared" si="48"/>
        <v>0</v>
      </c>
      <c r="BG211" s="188"/>
    </row>
    <row r="212" spans="1:107" ht="14.25" customHeight="1" x14ac:dyDescent="0.25">
      <c r="A212" s="121"/>
      <c r="B212" s="121"/>
      <c r="C212" s="121"/>
      <c r="D212" s="121"/>
      <c r="E212" s="121"/>
      <c r="F212" s="121"/>
      <c r="G212" s="121"/>
      <c r="H212" s="215"/>
      <c r="I212" s="215"/>
      <c r="J212" s="215"/>
      <c r="L212" s="215"/>
      <c r="M212" s="215"/>
      <c r="O212" s="268"/>
      <c r="Q212" s="59"/>
      <c r="T212" s="215"/>
      <c r="W212" s="5"/>
      <c r="X212" s="269"/>
      <c r="Y212" s="269"/>
      <c r="Z212" s="269"/>
      <c r="AA212" s="5"/>
      <c r="AB212" s="5"/>
      <c r="AC212" s="5"/>
      <c r="AD212" s="270"/>
      <c r="AE212" s="5"/>
      <c r="AF212" s="5"/>
      <c r="AG212" s="5"/>
      <c r="AH212" s="5"/>
      <c r="AI212" s="5"/>
      <c r="AJ212" s="270"/>
      <c r="AK212" s="5"/>
      <c r="AL212" s="113"/>
      <c r="AM212" s="113"/>
      <c r="AN212" s="113"/>
      <c r="AO212" s="113"/>
      <c r="AP212" s="113"/>
      <c r="AQ212" s="113"/>
      <c r="AR212" s="113"/>
      <c r="AS212" s="113"/>
      <c r="AT212" s="114"/>
      <c r="AU212" s="114"/>
      <c r="AV212" s="114"/>
      <c r="AW212" s="114"/>
      <c r="AX212" s="114"/>
      <c r="AY212" s="271"/>
      <c r="AZ212" s="271"/>
      <c r="BA212" s="272"/>
      <c r="BB212" s="113"/>
      <c r="BC212" s="113"/>
      <c r="BD212" s="271"/>
      <c r="BE212" s="271"/>
      <c r="BF212" s="271"/>
      <c r="BG212" s="113"/>
    </row>
    <row r="213" spans="1:107" thickBot="1" x14ac:dyDescent="0.3">
      <c r="A213" s="41"/>
      <c r="B213" s="41"/>
      <c r="C213" s="41"/>
      <c r="D213" s="41"/>
      <c r="E213" s="41"/>
      <c r="F213" s="41"/>
      <c r="G213" s="41"/>
      <c r="L213" s="4"/>
      <c r="M213" s="4"/>
      <c r="N213" s="4"/>
      <c r="O213" s="4"/>
      <c r="P213" s="4"/>
      <c r="Q213" s="4"/>
      <c r="S213" s="4"/>
      <c r="T213" s="5"/>
    </row>
    <row r="214" spans="1:107" s="7" customFormat="1" hidden="1" thickBot="1" x14ac:dyDescent="0.3">
      <c r="A214" s="41"/>
      <c r="B214" s="41"/>
      <c r="C214" s="41"/>
      <c r="D214" s="41"/>
      <c r="E214" s="41"/>
      <c r="F214" s="41"/>
      <c r="G214" s="41"/>
      <c r="H214" s="3"/>
      <c r="I214" s="3"/>
      <c r="J214" s="3"/>
      <c r="K214" s="2"/>
      <c r="L214" s="4"/>
      <c r="M214" s="4"/>
      <c r="N214" s="4"/>
      <c r="O214" s="4"/>
      <c r="P214" s="4"/>
      <c r="Q214" s="4"/>
      <c r="R214" s="4"/>
      <c r="S214" s="4"/>
      <c r="T214" s="5"/>
      <c r="U214" s="6"/>
      <c r="V214" s="3"/>
      <c r="W214" s="3"/>
      <c r="X214" s="3"/>
      <c r="Y214" s="3"/>
      <c r="Z214" s="3"/>
      <c r="AA214" s="3"/>
      <c r="AB214" s="3"/>
      <c r="AC214" s="3"/>
      <c r="AD214" s="3"/>
      <c r="AE214" s="3"/>
      <c r="AF214" s="3"/>
      <c r="AG214" s="3"/>
      <c r="AH214" s="3"/>
      <c r="AI214" s="3"/>
      <c r="AJ214" s="3"/>
      <c r="AK214" s="3"/>
      <c r="AT214"/>
      <c r="AU214"/>
      <c r="AV214"/>
      <c r="AW214"/>
      <c r="AX214"/>
      <c r="AY214"/>
      <c r="AZ214"/>
      <c r="BA214"/>
      <c r="BB214"/>
      <c r="BU214" s="113"/>
      <c r="BV214" s="113"/>
      <c r="BW214" s="113"/>
      <c r="BX214" s="113"/>
      <c r="BY214" s="113"/>
      <c r="BZ214" s="113"/>
      <c r="CA214" s="113"/>
      <c r="CB214" s="113"/>
      <c r="CC214" s="113"/>
      <c r="CD214" s="113"/>
      <c r="CE214" s="113"/>
      <c r="CF214" s="113"/>
      <c r="CG214" s="113"/>
      <c r="CH214" s="113"/>
      <c r="CI214" s="113"/>
      <c r="CJ214" s="113"/>
      <c r="CK214" s="113"/>
      <c r="CL214" s="113"/>
      <c r="CM214" s="113"/>
      <c r="CN214" s="113"/>
      <c r="CO214" s="113"/>
      <c r="CP214" s="113"/>
      <c r="CQ214" s="113"/>
      <c r="CR214" s="113"/>
      <c r="CS214" s="113"/>
      <c r="CT214" s="113"/>
      <c r="CU214" s="113"/>
      <c r="CV214" s="113"/>
      <c r="CW214" s="113"/>
      <c r="CX214" s="113"/>
      <c r="CY214" s="113"/>
      <c r="CZ214" s="113"/>
      <c r="DA214" s="113"/>
      <c r="DB214" s="113"/>
    </row>
    <row r="215" spans="1:107" s="21" customFormat="1" ht="15.75" customHeight="1" thickBot="1" x14ac:dyDescent="0.3">
      <c r="A215" s="318" t="s">
        <v>300</v>
      </c>
      <c r="B215" s="319"/>
      <c r="C215" s="319"/>
      <c r="D215" s="319"/>
      <c r="E215" s="43"/>
      <c r="F215" s="43"/>
      <c r="G215" s="43"/>
      <c r="H215" s="62"/>
      <c r="I215" s="62"/>
      <c r="J215" s="62"/>
      <c r="K215" s="63"/>
      <c r="L215" s="320" t="s">
        <v>13</v>
      </c>
      <c r="M215" s="320" t="s">
        <v>14</v>
      </c>
      <c r="N215" s="63"/>
      <c r="O215" s="325" t="s">
        <v>15</v>
      </c>
      <c r="P215" s="63"/>
      <c r="Q215" s="329" t="s">
        <v>45</v>
      </c>
      <c r="R215" s="63"/>
      <c r="S215" s="63"/>
      <c r="T215" s="49" t="s">
        <v>46</v>
      </c>
      <c r="U215" s="20"/>
      <c r="V215" s="20"/>
      <c r="W215" s="20"/>
      <c r="X215" s="20"/>
      <c r="Y215" s="20"/>
      <c r="Z215" s="20"/>
      <c r="AA215" s="20"/>
      <c r="AB215" s="20"/>
      <c r="AC215" s="20"/>
      <c r="AD215" s="20"/>
      <c r="AE215" s="20"/>
      <c r="AF215" s="20"/>
      <c r="AG215" s="20"/>
      <c r="AH215" s="20"/>
      <c r="AI215" s="20"/>
      <c r="AJ215" s="20"/>
      <c r="AK215" s="20"/>
      <c r="BC215" s="255"/>
      <c r="BD215" s="255"/>
      <c r="BE215" s="255"/>
      <c r="BF215" s="255"/>
      <c r="BG215" s="255"/>
      <c r="BH215" s="255"/>
      <c r="BI215" s="255"/>
      <c r="BJ215" s="255"/>
      <c r="BK215" s="255"/>
      <c r="BL215" s="255"/>
      <c r="BM215" s="255"/>
      <c r="BN215" s="255"/>
      <c r="BO215" s="255"/>
      <c r="BP215" s="255"/>
      <c r="BQ215" s="255"/>
      <c r="BR215" s="255"/>
      <c r="BS215" s="255"/>
      <c r="BT215" s="255"/>
      <c r="BU215" s="258"/>
      <c r="BV215" s="258"/>
      <c r="BW215" s="258"/>
      <c r="BX215" s="258"/>
      <c r="BY215" s="258"/>
      <c r="BZ215" s="258"/>
      <c r="CA215" s="258"/>
      <c r="CB215" s="258"/>
      <c r="CC215" s="258"/>
      <c r="CD215" s="258"/>
      <c r="CE215" s="258"/>
      <c r="CF215" s="258"/>
      <c r="CG215" s="258"/>
      <c r="CH215" s="258"/>
      <c r="CI215" s="258"/>
      <c r="CJ215" s="258"/>
      <c r="CK215" s="258"/>
      <c r="CL215" s="258"/>
      <c r="CM215" s="258"/>
      <c r="CN215" s="258"/>
      <c r="CO215" s="258"/>
      <c r="CP215" s="258"/>
      <c r="CQ215" s="258"/>
      <c r="CR215" s="258"/>
      <c r="CS215" s="258"/>
      <c r="CT215" s="258"/>
      <c r="CU215" s="258"/>
      <c r="CV215" s="258"/>
      <c r="CW215" s="258"/>
      <c r="CX215" s="258"/>
      <c r="CY215" s="258"/>
      <c r="CZ215" s="258"/>
      <c r="DA215" s="258"/>
      <c r="DB215" s="258"/>
      <c r="DC215" s="255"/>
    </row>
    <row r="216" spans="1:107" s="21" customFormat="1" thickBot="1" x14ac:dyDescent="0.3">
      <c r="A216" s="322" t="s">
        <v>301</v>
      </c>
      <c r="B216" s="323"/>
      <c r="C216" s="323"/>
      <c r="D216" s="323"/>
      <c r="E216" s="15"/>
      <c r="F216" s="15"/>
      <c r="G216" s="80"/>
      <c r="H216" s="50"/>
      <c r="I216" s="50"/>
      <c r="J216" s="50"/>
      <c r="K216" s="81"/>
      <c r="L216" s="320"/>
      <c r="M216" s="320"/>
      <c r="N216" s="81"/>
      <c r="O216" s="327"/>
      <c r="P216" s="81"/>
      <c r="Q216" s="330"/>
      <c r="R216" s="81"/>
      <c r="S216" s="81"/>
      <c r="T216" s="104"/>
      <c r="U216" s="20"/>
      <c r="V216" s="20"/>
      <c r="W216" s="20"/>
      <c r="X216" s="20"/>
      <c r="Y216" s="20"/>
      <c r="Z216" s="20"/>
      <c r="AA216" s="20"/>
      <c r="AB216" s="20"/>
      <c r="AC216" s="20"/>
      <c r="AD216" s="20"/>
      <c r="AE216" s="20"/>
      <c r="AF216" s="20"/>
      <c r="AG216" s="20"/>
      <c r="AH216" s="20"/>
      <c r="AI216" s="20"/>
      <c r="AJ216" s="20"/>
      <c r="AK216" s="20"/>
      <c r="BC216" s="255"/>
      <c r="BD216" s="255"/>
      <c r="BE216" s="255"/>
      <c r="BF216" s="255"/>
      <c r="BG216" s="255"/>
      <c r="BH216" s="255"/>
      <c r="BI216" s="255"/>
      <c r="BJ216" s="255"/>
      <c r="BK216" s="255"/>
      <c r="BL216" s="255"/>
      <c r="BM216" s="255"/>
      <c r="BN216" s="255"/>
      <c r="BO216" s="255"/>
      <c r="BP216" s="255"/>
      <c r="BQ216" s="255"/>
      <c r="BR216" s="255"/>
      <c r="BS216" s="255"/>
      <c r="BT216" s="255"/>
      <c r="BU216" s="258"/>
      <c r="BV216" s="258"/>
      <c r="BW216" s="258"/>
      <c r="BX216" s="258"/>
      <c r="BY216" s="258"/>
      <c r="BZ216" s="258"/>
      <c r="CA216" s="258"/>
      <c r="CB216" s="258"/>
      <c r="CC216" s="258"/>
      <c r="CD216" s="258"/>
      <c r="CE216" s="258"/>
      <c r="CF216" s="258"/>
      <c r="CG216" s="258"/>
      <c r="CH216" s="258"/>
      <c r="CI216" s="258"/>
      <c r="CJ216" s="258"/>
      <c r="CK216" s="258"/>
      <c r="CL216" s="258"/>
      <c r="CM216" s="258"/>
      <c r="CN216" s="258"/>
      <c r="CO216" s="258"/>
      <c r="CP216" s="258"/>
      <c r="CQ216" s="258"/>
      <c r="CR216" s="258"/>
      <c r="CS216" s="258"/>
      <c r="CT216" s="258"/>
      <c r="CU216" s="258"/>
      <c r="CV216" s="258"/>
      <c r="CW216" s="258"/>
      <c r="CX216" s="258"/>
      <c r="CY216" s="258"/>
      <c r="CZ216" s="258"/>
      <c r="DA216" s="258"/>
      <c r="DB216" s="258"/>
      <c r="DC216" s="255"/>
    </row>
    <row r="217" spans="1:107" s="7" customFormat="1" ht="39.75" customHeight="1" thickBot="1" x14ac:dyDescent="0.3">
      <c r="A217" s="22" t="s">
        <v>48</v>
      </c>
      <c r="B217" s="23" t="s">
        <v>4</v>
      </c>
      <c r="C217" s="23" t="s">
        <v>76</v>
      </c>
      <c r="D217" s="23" t="s">
        <v>50</v>
      </c>
      <c r="E217" s="23" t="s">
        <v>102</v>
      </c>
      <c r="F217" s="23" t="s">
        <v>52</v>
      </c>
      <c r="G217" s="52" t="s">
        <v>9</v>
      </c>
      <c r="H217" s="83" t="s">
        <v>78</v>
      </c>
      <c r="I217" s="83" t="s">
        <v>11</v>
      </c>
      <c r="J217" s="83" t="s">
        <v>12</v>
      </c>
      <c r="K217" s="38"/>
      <c r="L217" s="320"/>
      <c r="M217" s="320"/>
      <c r="N217" s="38"/>
      <c r="O217" s="326"/>
      <c r="P217" s="38"/>
      <c r="Q217" s="25" t="s">
        <v>16</v>
      </c>
      <c r="R217" s="38"/>
      <c r="S217" s="38"/>
      <c r="T217" s="54" t="s">
        <v>95</v>
      </c>
      <c r="U217" s="6"/>
      <c r="V217" s="3"/>
      <c r="W217" s="3"/>
      <c r="X217" s="3"/>
      <c r="Y217" s="3"/>
      <c r="Z217" s="3"/>
      <c r="AA217" s="3"/>
      <c r="AB217" s="3"/>
      <c r="AC217" s="3"/>
      <c r="AD217" s="3"/>
      <c r="AE217" s="3"/>
      <c r="AF217" s="3"/>
      <c r="AG217" s="3"/>
      <c r="AH217" s="3"/>
      <c r="AI217" s="3"/>
      <c r="AJ217" s="3"/>
      <c r="AK217" s="3"/>
      <c r="AT217"/>
      <c r="AU217"/>
      <c r="AV217"/>
      <c r="AW217"/>
      <c r="AX217"/>
      <c r="AY217"/>
      <c r="AZ217"/>
      <c r="BA217"/>
      <c r="BB217"/>
      <c r="BU217" s="113"/>
      <c r="BV217" s="113"/>
      <c r="BW217" s="113"/>
      <c r="BX217" s="113"/>
      <c r="BY217" s="113"/>
      <c r="BZ217" s="113"/>
      <c r="CA217" s="113"/>
      <c r="CB217" s="113"/>
      <c r="CC217" s="113"/>
      <c r="CD217" s="113"/>
      <c r="CE217" s="113"/>
      <c r="CF217" s="113"/>
      <c r="CG217" s="113"/>
      <c r="CH217" s="113"/>
      <c r="CI217" s="113"/>
      <c r="CJ217" s="113"/>
      <c r="CK217" s="113"/>
      <c r="CL217" s="113"/>
      <c r="CM217" s="113"/>
      <c r="CN217" s="113"/>
      <c r="CO217" s="113"/>
      <c r="CP217" s="113"/>
      <c r="CQ217" s="113"/>
      <c r="CR217" s="113"/>
      <c r="CS217" s="113"/>
      <c r="CT217" s="113"/>
      <c r="CU217" s="113"/>
      <c r="CV217" s="113"/>
      <c r="CW217" s="113"/>
      <c r="CX217" s="113"/>
      <c r="CY217" s="113"/>
      <c r="CZ217" s="113"/>
      <c r="DA217" s="113"/>
      <c r="DB217" s="113"/>
    </row>
    <row r="218" spans="1:107" s="7" customFormat="1" ht="57" customHeight="1" thickBot="1" x14ac:dyDescent="0.3">
      <c r="A218" s="28">
        <v>111</v>
      </c>
      <c r="B218" s="29">
        <v>42294900</v>
      </c>
      <c r="C218" s="29">
        <v>1196490839</v>
      </c>
      <c r="D218" s="29" t="s">
        <v>302</v>
      </c>
      <c r="E218" s="29" t="s">
        <v>485</v>
      </c>
      <c r="F218" s="29" t="s">
        <v>24</v>
      </c>
      <c r="G218" s="28">
        <v>1</v>
      </c>
      <c r="H218" s="32">
        <v>2300000</v>
      </c>
      <c r="I218" s="32">
        <f>H218*6.77/100</f>
        <v>155709.99999999997</v>
      </c>
      <c r="J218" s="32">
        <f>H218+I218</f>
        <v>2455710</v>
      </c>
      <c r="K218" s="2"/>
      <c r="L218" s="32">
        <f>H218*39.5/100</f>
        <v>908500</v>
      </c>
      <c r="M218" s="32">
        <f>H218+L218</f>
        <v>3208500</v>
      </c>
      <c r="N218" s="2"/>
      <c r="O218" s="57"/>
      <c r="P218" s="2"/>
      <c r="Q218" s="98">
        <v>2815430</v>
      </c>
      <c r="R218" s="4"/>
      <c r="S218" s="2"/>
      <c r="T218" s="32">
        <f>M218</f>
        <v>3208500</v>
      </c>
      <c r="U218" s="6"/>
      <c r="V218" s="3"/>
      <c r="W218" s="3"/>
      <c r="X218" s="3"/>
      <c r="Y218" s="3"/>
      <c r="Z218" s="3"/>
      <c r="AA218" s="3"/>
      <c r="AB218" s="3"/>
      <c r="AC218" s="3"/>
      <c r="AD218" s="3"/>
      <c r="AE218" s="3"/>
      <c r="AF218" s="3"/>
      <c r="AG218" s="3"/>
      <c r="AH218" s="3"/>
      <c r="AI218" s="3"/>
      <c r="AJ218" s="3"/>
      <c r="AK218" s="3"/>
      <c r="AT218"/>
      <c r="AU218"/>
      <c r="AV218"/>
      <c r="AW218"/>
      <c r="AX218"/>
      <c r="AY218"/>
      <c r="AZ218"/>
      <c r="BA218"/>
      <c r="BB218"/>
      <c r="BU218" s="113"/>
      <c r="BV218" s="113"/>
      <c r="BW218" s="113"/>
      <c r="BX218" s="113"/>
      <c r="BY218" s="113"/>
      <c r="BZ218" s="113"/>
      <c r="CA218" s="113"/>
      <c r="CB218" s="113"/>
      <c r="CC218" s="113"/>
      <c r="CD218" s="113"/>
      <c r="CE218" s="113"/>
      <c r="CF218" s="113"/>
      <c r="CG218" s="113"/>
      <c r="CH218" s="113"/>
      <c r="CI218" s="113"/>
      <c r="CJ218" s="113"/>
      <c r="CK218" s="113"/>
      <c r="CL218" s="113"/>
      <c r="CM218" s="113"/>
      <c r="CN218" s="113"/>
      <c r="CO218" s="113"/>
      <c r="CP218" s="113"/>
      <c r="CQ218" s="113"/>
      <c r="CR218" s="113"/>
      <c r="CS218" s="113"/>
      <c r="CT218" s="113"/>
      <c r="CU218" s="113"/>
      <c r="CV218" s="113"/>
      <c r="CW218" s="113"/>
      <c r="CX218" s="113"/>
      <c r="CY218" s="113"/>
      <c r="CZ218" s="113"/>
      <c r="DA218" s="113"/>
      <c r="DB218" s="113"/>
    </row>
    <row r="219" spans="1:107" s="7" customFormat="1" ht="17.25" customHeight="1" x14ac:dyDescent="0.25">
      <c r="A219" s="121"/>
      <c r="B219" s="121"/>
      <c r="C219" s="121"/>
      <c r="D219" s="121"/>
      <c r="E219" s="121"/>
      <c r="F219" s="121"/>
      <c r="G219" s="121"/>
      <c r="H219" s="215"/>
      <c r="I219" s="215"/>
      <c r="J219" s="215"/>
      <c r="K219" s="2"/>
      <c r="L219" s="215"/>
      <c r="M219" s="215"/>
      <c r="N219" s="2"/>
      <c r="O219" s="4"/>
      <c r="P219" s="2"/>
      <c r="Q219" s="59"/>
      <c r="R219" s="4"/>
      <c r="S219" s="2"/>
      <c r="T219" s="215"/>
      <c r="U219" s="6"/>
      <c r="V219" s="3"/>
      <c r="W219" s="3"/>
      <c r="X219" s="3"/>
      <c r="Y219" s="3"/>
      <c r="Z219" s="3"/>
      <c r="AA219" s="3"/>
      <c r="AB219" s="3"/>
      <c r="AC219" s="3"/>
      <c r="AD219" s="3"/>
      <c r="AE219" s="3"/>
      <c r="AF219" s="3"/>
      <c r="AG219" s="3"/>
      <c r="AH219" s="3"/>
      <c r="AI219" s="3"/>
      <c r="AJ219" s="3"/>
      <c r="AK219" s="3"/>
      <c r="AT219"/>
      <c r="AU219"/>
      <c r="AV219"/>
      <c r="AW219"/>
      <c r="AX219"/>
      <c r="AY219"/>
      <c r="AZ219"/>
      <c r="BA219"/>
      <c r="BB219"/>
      <c r="BU219" s="113"/>
      <c r="BV219" s="113"/>
      <c r="BW219" s="113"/>
      <c r="BX219" s="113"/>
      <c r="BY219" s="113"/>
      <c r="BZ219" s="113"/>
      <c r="CA219" s="113"/>
      <c r="CB219" s="113"/>
      <c r="CC219" s="113"/>
      <c r="CD219" s="113"/>
      <c r="CE219" s="113"/>
      <c r="CF219" s="113"/>
      <c r="CG219" s="113"/>
      <c r="CH219" s="113"/>
      <c r="CI219" s="113"/>
      <c r="CJ219" s="113"/>
      <c r="CK219" s="113"/>
      <c r="CL219" s="113"/>
      <c r="CM219" s="113"/>
      <c r="CN219" s="113"/>
      <c r="CO219" s="113"/>
      <c r="CP219" s="113"/>
      <c r="CQ219" s="113"/>
      <c r="CR219" s="113"/>
      <c r="CS219" s="113"/>
      <c r="CT219" s="113"/>
      <c r="CU219" s="113"/>
      <c r="CV219" s="113"/>
      <c r="CW219" s="113"/>
      <c r="CX219" s="113"/>
      <c r="CY219" s="113"/>
      <c r="CZ219" s="113"/>
      <c r="DA219" s="113"/>
      <c r="DB219" s="113"/>
    </row>
    <row r="220" spans="1:107" s="7" customFormat="1" thickBot="1" x14ac:dyDescent="0.3">
      <c r="A220" s="41"/>
      <c r="B220" s="41"/>
      <c r="C220" s="41"/>
      <c r="D220" s="41"/>
      <c r="E220" s="41"/>
      <c r="F220" s="41"/>
      <c r="G220" s="41"/>
      <c r="H220" s="3"/>
      <c r="I220" s="3"/>
      <c r="J220" s="3"/>
      <c r="K220" s="4"/>
      <c r="L220" s="4"/>
      <c r="M220" s="4"/>
      <c r="N220" s="4"/>
      <c r="O220" s="4"/>
      <c r="P220" s="4"/>
      <c r="Q220" s="4"/>
      <c r="R220" s="4"/>
      <c r="S220" s="4"/>
      <c r="T220" s="5"/>
      <c r="U220" s="6"/>
      <c r="V220" s="3"/>
      <c r="W220" s="3"/>
      <c r="X220" s="3"/>
      <c r="Y220" s="3"/>
      <c r="Z220" s="3"/>
      <c r="AA220" s="3"/>
      <c r="AB220" s="3"/>
      <c r="AC220" s="3"/>
      <c r="AD220" s="3"/>
      <c r="AE220" s="3"/>
      <c r="AF220" s="3"/>
      <c r="AG220" s="3"/>
      <c r="AH220" s="3"/>
      <c r="AI220" s="3"/>
      <c r="AJ220" s="3"/>
      <c r="AK220" s="3"/>
      <c r="AT220"/>
      <c r="AU220"/>
      <c r="AV220"/>
      <c r="AW220"/>
      <c r="AX220"/>
      <c r="AY220"/>
      <c r="AZ220"/>
      <c r="BA220"/>
      <c r="BB220"/>
      <c r="BU220" s="113"/>
      <c r="BV220" s="113"/>
      <c r="BW220" s="113"/>
      <c r="BX220" s="113"/>
      <c r="BY220" s="113"/>
      <c r="BZ220" s="113"/>
      <c r="CA220" s="113"/>
      <c r="CB220" s="113"/>
      <c r="CC220" s="113"/>
      <c r="CD220" s="113"/>
      <c r="CE220" s="113"/>
      <c r="CF220" s="113"/>
      <c r="CG220" s="113"/>
      <c r="CH220" s="113"/>
      <c r="CI220" s="113"/>
      <c r="CJ220" s="113"/>
      <c r="CK220" s="113"/>
      <c r="CL220" s="113"/>
      <c r="CM220" s="113"/>
      <c r="CN220" s="113"/>
      <c r="CO220" s="113"/>
      <c r="CP220" s="113"/>
      <c r="CQ220" s="113"/>
      <c r="CR220" s="113"/>
      <c r="CS220" s="113"/>
      <c r="CT220" s="113"/>
      <c r="CU220" s="113"/>
      <c r="CV220" s="113"/>
      <c r="CW220" s="113"/>
      <c r="CX220" s="113"/>
      <c r="CY220" s="113"/>
      <c r="CZ220" s="113"/>
      <c r="DA220" s="113"/>
      <c r="DB220" s="113"/>
    </row>
    <row r="221" spans="1:107" s="7" customFormat="1" hidden="1" thickBot="1" x14ac:dyDescent="0.3">
      <c r="A221" s="41"/>
      <c r="B221" s="41"/>
      <c r="C221" s="41"/>
      <c r="D221" s="41"/>
      <c r="E221" s="41"/>
      <c r="F221" s="41"/>
      <c r="G221" s="41"/>
      <c r="H221" s="3"/>
      <c r="I221" s="3"/>
      <c r="J221" s="3"/>
      <c r="K221" s="4"/>
      <c r="L221" s="4"/>
      <c r="M221" s="4"/>
      <c r="N221" s="4"/>
      <c r="O221" s="4"/>
      <c r="P221" s="4"/>
      <c r="Q221" s="4"/>
      <c r="R221" s="4"/>
      <c r="S221" s="4"/>
      <c r="T221" s="5"/>
      <c r="U221" s="6"/>
      <c r="V221" s="3"/>
      <c r="W221" s="3"/>
      <c r="X221" s="3"/>
      <c r="Y221" s="3"/>
      <c r="Z221" s="3"/>
      <c r="AA221" s="3"/>
      <c r="AB221" s="3"/>
      <c r="AC221" s="3"/>
      <c r="AD221" s="3"/>
      <c r="AE221" s="3"/>
      <c r="AF221" s="3"/>
      <c r="AG221" s="3"/>
      <c r="AH221" s="3"/>
      <c r="AI221" s="3"/>
      <c r="AJ221" s="3"/>
      <c r="AK221" s="3"/>
      <c r="AT221"/>
      <c r="AU221"/>
      <c r="AV221"/>
      <c r="AW221"/>
      <c r="AX221"/>
      <c r="AY221"/>
      <c r="AZ221"/>
      <c r="BA221"/>
      <c r="BB221"/>
      <c r="BU221" s="113"/>
      <c r="BV221" s="113"/>
      <c r="BW221" s="113"/>
      <c r="BX221" s="113"/>
      <c r="BY221" s="113"/>
      <c r="BZ221" s="113"/>
      <c r="CA221" s="113"/>
      <c r="CB221" s="113"/>
      <c r="CC221" s="113"/>
      <c r="CD221" s="113"/>
      <c r="CE221" s="113"/>
      <c r="CF221" s="113"/>
      <c r="CG221" s="113"/>
      <c r="CH221" s="113"/>
      <c r="CI221" s="113"/>
      <c r="CJ221" s="113"/>
      <c r="CK221" s="113"/>
      <c r="CL221" s="113"/>
      <c r="CM221" s="113"/>
      <c r="CN221" s="113"/>
      <c r="CO221" s="113"/>
      <c r="CP221" s="113"/>
      <c r="CQ221" s="113"/>
      <c r="CR221" s="113"/>
      <c r="CS221" s="113"/>
      <c r="CT221" s="113"/>
      <c r="CU221" s="113"/>
      <c r="CV221" s="113"/>
      <c r="CW221" s="113"/>
      <c r="CX221" s="113"/>
      <c r="CY221" s="113"/>
      <c r="CZ221" s="113"/>
      <c r="DA221" s="113"/>
      <c r="DB221" s="113"/>
    </row>
    <row r="222" spans="1:107" s="21" customFormat="1" ht="15.75" customHeight="1" thickBot="1" x14ac:dyDescent="0.3">
      <c r="A222" s="318" t="s">
        <v>303</v>
      </c>
      <c r="B222" s="319"/>
      <c r="C222" s="319"/>
      <c r="D222" s="319"/>
      <c r="E222" s="43"/>
      <c r="F222" s="43"/>
      <c r="G222" s="43"/>
      <c r="H222" s="62"/>
      <c r="I222" s="62"/>
      <c r="J222" s="62"/>
      <c r="K222" s="63"/>
      <c r="L222" s="320" t="s">
        <v>13</v>
      </c>
      <c r="M222" s="320" t="s">
        <v>14</v>
      </c>
      <c r="N222" s="63"/>
      <c r="O222" s="325" t="s">
        <v>15</v>
      </c>
      <c r="P222" s="63"/>
      <c r="Q222" s="329" t="s">
        <v>45</v>
      </c>
      <c r="R222" s="63"/>
      <c r="S222" s="63"/>
      <c r="T222" s="100"/>
      <c r="U222" s="20"/>
      <c r="V222" s="20"/>
      <c r="W222" s="20"/>
      <c r="X222" s="20"/>
      <c r="Y222" s="20"/>
      <c r="Z222" s="20"/>
      <c r="AA222" s="20"/>
      <c r="AB222" s="20"/>
      <c r="AC222" s="20"/>
      <c r="AD222" s="20"/>
      <c r="AE222" s="20"/>
      <c r="AF222" s="20"/>
      <c r="AG222" s="20"/>
      <c r="AH222" s="20"/>
      <c r="AI222" s="20"/>
      <c r="AJ222" s="20"/>
      <c r="AK222" s="20"/>
      <c r="BC222" s="255"/>
      <c r="BD222" s="255"/>
      <c r="BE222" s="255"/>
      <c r="BF222" s="255"/>
      <c r="BG222" s="255"/>
      <c r="BH222" s="255"/>
      <c r="BI222" s="255"/>
      <c r="BJ222" s="255"/>
      <c r="BK222" s="255"/>
      <c r="BL222" s="255"/>
      <c r="BM222" s="255"/>
      <c r="BN222" s="255"/>
      <c r="BO222" s="255"/>
      <c r="BP222" s="255"/>
      <c r="BQ222" s="255"/>
      <c r="BR222" s="255"/>
      <c r="BS222" s="255"/>
      <c r="BT222" s="255"/>
      <c r="BU222" s="258"/>
      <c r="BV222" s="258"/>
      <c r="BW222" s="258"/>
      <c r="BX222" s="258"/>
      <c r="BY222" s="258"/>
      <c r="BZ222" s="258"/>
      <c r="CA222" s="258"/>
      <c r="CB222" s="258"/>
      <c r="CC222" s="258"/>
      <c r="CD222" s="258"/>
      <c r="CE222" s="258"/>
      <c r="CF222" s="258"/>
      <c r="CG222" s="258"/>
      <c r="CH222" s="258"/>
      <c r="CI222" s="258"/>
      <c r="CJ222" s="258"/>
      <c r="CK222" s="258"/>
      <c r="CL222" s="258"/>
      <c r="CM222" s="258"/>
      <c r="CN222" s="258"/>
      <c r="CO222" s="258"/>
      <c r="CP222" s="258"/>
      <c r="CQ222" s="258"/>
      <c r="CR222" s="258"/>
      <c r="CS222" s="258"/>
      <c r="CT222" s="258"/>
      <c r="CU222" s="258"/>
      <c r="CV222" s="258"/>
      <c r="CW222" s="258"/>
      <c r="CX222" s="258"/>
      <c r="CY222" s="258"/>
      <c r="CZ222" s="258"/>
      <c r="DA222" s="258"/>
      <c r="DB222" s="258"/>
      <c r="DC222" s="255"/>
    </row>
    <row r="223" spans="1:107" s="21" customFormat="1" thickBot="1" x14ac:dyDescent="0.3">
      <c r="A223" s="322" t="s">
        <v>109</v>
      </c>
      <c r="B223" s="323"/>
      <c r="C223" s="323"/>
      <c r="D223" s="323"/>
      <c r="E223" s="15"/>
      <c r="F223" s="15"/>
      <c r="G223" s="80"/>
      <c r="H223" s="50"/>
      <c r="I223" s="50"/>
      <c r="J223" s="50"/>
      <c r="K223" s="81"/>
      <c r="L223" s="320"/>
      <c r="M223" s="320"/>
      <c r="N223" s="81"/>
      <c r="O223" s="327"/>
      <c r="P223" s="81"/>
      <c r="Q223" s="330"/>
      <c r="R223" s="81"/>
      <c r="S223" s="81"/>
      <c r="T223" s="104"/>
      <c r="U223" s="20"/>
      <c r="V223" s="20"/>
      <c r="W223" s="20"/>
      <c r="X223" s="20"/>
      <c r="Y223" s="20"/>
      <c r="Z223" s="20"/>
      <c r="AA223" s="20"/>
      <c r="AB223" s="20"/>
      <c r="AC223" s="20"/>
      <c r="AD223" s="20"/>
      <c r="AE223" s="20"/>
      <c r="AF223" s="20"/>
      <c r="AG223" s="20"/>
      <c r="AH223" s="20"/>
      <c r="AI223" s="20"/>
      <c r="AJ223" s="20"/>
      <c r="AK223" s="20"/>
      <c r="BC223" s="255"/>
      <c r="BD223" s="255"/>
      <c r="BE223" s="255"/>
      <c r="BF223" s="255"/>
      <c r="BG223" s="255"/>
      <c r="BH223" s="255"/>
      <c r="BI223" s="255"/>
      <c r="BJ223" s="255"/>
      <c r="BK223" s="255"/>
      <c r="BL223" s="255"/>
      <c r="BM223" s="255"/>
      <c r="BN223" s="255"/>
      <c r="BO223" s="255"/>
      <c r="BP223" s="255"/>
      <c r="BQ223" s="255"/>
      <c r="BR223" s="255"/>
      <c r="BS223" s="255"/>
      <c r="BT223" s="255"/>
      <c r="BU223" s="258"/>
      <c r="BV223" s="258"/>
      <c r="BW223" s="258"/>
      <c r="BX223" s="258"/>
      <c r="BY223" s="258"/>
      <c r="BZ223" s="258"/>
      <c r="CA223" s="258"/>
      <c r="CB223" s="258"/>
      <c r="CC223" s="258"/>
      <c r="CD223" s="258"/>
      <c r="CE223" s="258"/>
      <c r="CF223" s="258"/>
      <c r="CG223" s="258"/>
      <c r="CH223" s="258"/>
      <c r="CI223" s="258"/>
      <c r="CJ223" s="258"/>
      <c r="CK223" s="258"/>
      <c r="CL223" s="258"/>
      <c r="CM223" s="258"/>
      <c r="CN223" s="258"/>
      <c r="CO223" s="258"/>
      <c r="CP223" s="258"/>
      <c r="CQ223" s="258"/>
      <c r="CR223" s="258"/>
      <c r="CS223" s="258"/>
      <c r="CT223" s="258"/>
      <c r="CU223" s="258"/>
      <c r="CV223" s="258"/>
      <c r="CW223" s="258"/>
      <c r="CX223" s="258"/>
      <c r="CY223" s="258"/>
      <c r="CZ223" s="258"/>
      <c r="DA223" s="258"/>
      <c r="DB223" s="258"/>
      <c r="DC223" s="255"/>
    </row>
    <row r="224" spans="1:107" s="7" customFormat="1" ht="33" customHeight="1" thickBot="1" x14ac:dyDescent="0.3">
      <c r="A224" s="22" t="s">
        <v>48</v>
      </c>
      <c r="B224" s="23" t="s">
        <v>4</v>
      </c>
      <c r="C224" s="23" t="s">
        <v>76</v>
      </c>
      <c r="D224" s="23" t="s">
        <v>50</v>
      </c>
      <c r="E224" s="23" t="s">
        <v>102</v>
      </c>
      <c r="F224" s="23" t="s">
        <v>52</v>
      </c>
      <c r="G224" s="52" t="s">
        <v>9</v>
      </c>
      <c r="H224" s="83" t="s">
        <v>78</v>
      </c>
      <c r="I224" s="83" t="s">
        <v>11</v>
      </c>
      <c r="J224" s="83" t="s">
        <v>12</v>
      </c>
      <c r="K224" s="38"/>
      <c r="L224" s="320"/>
      <c r="M224" s="320"/>
      <c r="N224" s="38"/>
      <c r="O224" s="326"/>
      <c r="P224" s="38"/>
      <c r="Q224" s="25" t="s">
        <v>16</v>
      </c>
      <c r="R224" s="38"/>
      <c r="S224" s="38"/>
      <c r="T224" s="54" t="s">
        <v>95</v>
      </c>
      <c r="U224" s="6"/>
      <c r="V224" s="3"/>
      <c r="W224" s="3"/>
      <c r="X224" s="3"/>
      <c r="Y224" s="3"/>
      <c r="Z224" s="3"/>
      <c r="AA224" s="3"/>
      <c r="AB224" s="3"/>
      <c r="AC224" s="3"/>
      <c r="AD224" s="3"/>
      <c r="AE224" s="3"/>
      <c r="AF224" s="3"/>
      <c r="AG224" s="3"/>
      <c r="AH224" s="3"/>
      <c r="AI224" s="3"/>
      <c r="AJ224" s="3"/>
      <c r="AK224" s="3"/>
      <c r="AT224"/>
      <c r="AU224"/>
      <c r="AV224"/>
      <c r="AW224"/>
      <c r="AX224"/>
      <c r="AY224"/>
      <c r="AZ224"/>
      <c r="BA224"/>
      <c r="BB224"/>
      <c r="BU224" s="113"/>
      <c r="BV224" s="113"/>
      <c r="BW224" s="113"/>
      <c r="BX224" s="113"/>
      <c r="BY224" s="113"/>
      <c r="BZ224" s="113"/>
      <c r="CA224" s="113"/>
      <c r="CB224" s="113"/>
      <c r="CC224" s="113"/>
      <c r="CD224" s="113"/>
      <c r="CE224" s="113"/>
      <c r="CF224" s="113"/>
      <c r="CG224" s="113"/>
      <c r="CH224" s="113"/>
      <c r="CI224" s="113"/>
      <c r="CJ224" s="113"/>
      <c r="CK224" s="113"/>
      <c r="CL224" s="113"/>
      <c r="CM224" s="113"/>
      <c r="CN224" s="113"/>
      <c r="CO224" s="113"/>
      <c r="CP224" s="113"/>
      <c r="CQ224" s="113"/>
      <c r="CR224" s="113"/>
      <c r="CS224" s="113"/>
      <c r="CT224" s="113"/>
      <c r="CU224" s="113"/>
      <c r="CV224" s="113"/>
      <c r="CW224" s="113"/>
      <c r="CX224" s="113"/>
      <c r="CY224" s="113"/>
      <c r="CZ224" s="113"/>
      <c r="DA224" s="113"/>
      <c r="DB224" s="113"/>
    </row>
    <row r="225" spans="1:107" s="7" customFormat="1" ht="37.5" customHeight="1" thickBot="1" x14ac:dyDescent="0.3">
      <c r="A225" s="28">
        <v>112</v>
      </c>
      <c r="B225" s="29">
        <v>42142703</v>
      </c>
      <c r="C225" s="29">
        <v>1176090009</v>
      </c>
      <c r="D225" s="29" t="s">
        <v>304</v>
      </c>
      <c r="E225" s="28" t="s">
        <v>304</v>
      </c>
      <c r="F225" s="29" t="s">
        <v>24</v>
      </c>
      <c r="G225" s="28">
        <v>0</v>
      </c>
      <c r="H225" s="32">
        <v>274532</v>
      </c>
      <c r="I225" s="32">
        <f>H225*6.77/100</f>
        <v>18585.8164</v>
      </c>
      <c r="J225" s="32">
        <f>H225+I225</f>
        <v>293117.81640000001</v>
      </c>
      <c r="K225" s="2"/>
      <c r="L225" s="32">
        <f>H225*39.5/100</f>
        <v>108440.14</v>
      </c>
      <c r="M225" s="32">
        <f>H225+L225</f>
        <v>382972.14</v>
      </c>
      <c r="N225" s="2"/>
      <c r="O225" s="57"/>
      <c r="P225" s="2"/>
      <c r="Q225" s="180">
        <v>336055.23324999999</v>
      </c>
      <c r="R225" s="4"/>
      <c r="S225" s="2"/>
      <c r="T225" s="32">
        <f>M225</f>
        <v>382972.14</v>
      </c>
      <c r="U225" s="6"/>
      <c r="V225" s="3"/>
      <c r="W225" s="3"/>
      <c r="X225" s="3"/>
      <c r="Y225" s="3"/>
      <c r="Z225" s="3"/>
      <c r="AA225" s="3"/>
      <c r="AB225" s="3"/>
      <c r="AC225" s="3"/>
      <c r="AD225" s="3"/>
      <c r="AE225" s="3"/>
      <c r="AF225" s="3"/>
      <c r="AG225" s="3"/>
      <c r="AH225" s="3"/>
      <c r="AI225" s="3"/>
      <c r="AJ225" s="3"/>
      <c r="AK225" s="3"/>
      <c r="AT225"/>
      <c r="AU225"/>
      <c r="AV225"/>
      <c r="AW225"/>
      <c r="AX225"/>
      <c r="AY225"/>
      <c r="AZ225"/>
      <c r="BA225"/>
      <c r="BB225"/>
      <c r="BU225" s="113"/>
      <c r="BV225" s="113"/>
      <c r="BW225" s="113"/>
      <c r="BX225" s="113"/>
      <c r="BY225" s="113"/>
      <c r="BZ225" s="113"/>
      <c r="CA225" s="113"/>
      <c r="CB225" s="113"/>
      <c r="CC225" s="113"/>
      <c r="CD225" s="113"/>
      <c r="CE225" s="113"/>
      <c r="CF225" s="113"/>
      <c r="CG225" s="113"/>
      <c r="CH225" s="113"/>
      <c r="CI225" s="113"/>
      <c r="CJ225" s="113"/>
      <c r="CK225" s="113"/>
      <c r="CL225" s="113"/>
      <c r="CM225" s="113"/>
      <c r="CN225" s="113"/>
      <c r="CO225" s="113"/>
      <c r="CP225" s="113"/>
      <c r="CQ225" s="113"/>
      <c r="CR225" s="113"/>
      <c r="CS225" s="113"/>
      <c r="CT225" s="113"/>
      <c r="CU225" s="113"/>
      <c r="CV225" s="113"/>
      <c r="CW225" s="113"/>
      <c r="CX225" s="113"/>
      <c r="CY225" s="113"/>
      <c r="CZ225" s="113"/>
      <c r="DA225" s="113"/>
      <c r="DB225" s="113"/>
    </row>
    <row r="226" spans="1:107" s="7" customFormat="1" ht="37.5" customHeight="1" thickBot="1" x14ac:dyDescent="0.3">
      <c r="A226" s="28">
        <v>113</v>
      </c>
      <c r="B226" s="29">
        <v>42142703</v>
      </c>
      <c r="C226" s="29">
        <v>1176090010</v>
      </c>
      <c r="D226" s="29" t="s">
        <v>305</v>
      </c>
      <c r="E226" s="30" t="s">
        <v>305</v>
      </c>
      <c r="F226" s="29" t="s">
        <v>24</v>
      </c>
      <c r="G226" s="30">
        <v>0</v>
      </c>
      <c r="H226" s="77">
        <v>195000</v>
      </c>
      <c r="I226" s="77">
        <f>H226*6.77/100</f>
        <v>13201.5</v>
      </c>
      <c r="J226" s="77">
        <f>H226+I226</f>
        <v>208201.5</v>
      </c>
      <c r="K226" s="2"/>
      <c r="L226" s="33">
        <f>H226*39.5/100</f>
        <v>77025</v>
      </c>
      <c r="M226" s="33">
        <f>H226+L226</f>
        <v>272025</v>
      </c>
      <c r="N226" s="2"/>
      <c r="O226" s="34"/>
      <c r="P226" s="2"/>
      <c r="Q226" s="73">
        <v>238699.5</v>
      </c>
      <c r="R226" s="4"/>
      <c r="S226" s="2"/>
      <c r="T226" s="33">
        <f>M226</f>
        <v>272025</v>
      </c>
      <c r="U226" s="6"/>
      <c r="V226" s="3"/>
      <c r="W226" s="3"/>
      <c r="X226" s="3"/>
      <c r="Y226" s="3"/>
      <c r="Z226" s="3"/>
      <c r="AA226" s="3"/>
      <c r="AB226" s="3"/>
      <c r="AC226" s="3"/>
      <c r="AD226" s="3"/>
      <c r="AE226" s="3"/>
      <c r="AF226" s="3"/>
      <c r="AG226" s="3"/>
      <c r="AH226" s="3"/>
      <c r="AI226" s="3"/>
      <c r="AJ226" s="3"/>
      <c r="AK226" s="3"/>
      <c r="AT226"/>
      <c r="AU226"/>
      <c r="AV226"/>
      <c r="AW226"/>
      <c r="AX226"/>
      <c r="AY226"/>
      <c r="AZ226"/>
      <c r="BA226"/>
      <c r="BB226"/>
      <c r="BU226" s="113"/>
      <c r="BV226" s="113"/>
      <c r="BW226" s="113"/>
      <c r="BX226" s="113"/>
      <c r="BY226" s="113"/>
      <c r="BZ226" s="113"/>
      <c r="CA226" s="113"/>
      <c r="CB226" s="113"/>
      <c r="CC226" s="113"/>
      <c r="CD226" s="113"/>
      <c r="CE226" s="113"/>
      <c r="CF226" s="113"/>
      <c r="CG226" s="113"/>
      <c r="CH226" s="113"/>
      <c r="CI226" s="113"/>
      <c r="CJ226" s="113"/>
      <c r="CK226" s="113"/>
      <c r="CL226" s="113"/>
      <c r="CM226" s="113"/>
      <c r="CN226" s="113"/>
      <c r="CO226" s="113"/>
      <c r="CP226" s="113"/>
      <c r="CQ226" s="113"/>
      <c r="CR226" s="113"/>
      <c r="CS226" s="113"/>
      <c r="CT226" s="113"/>
      <c r="CU226" s="113"/>
      <c r="CV226" s="113"/>
      <c r="CW226" s="113"/>
      <c r="CX226" s="113"/>
      <c r="CY226" s="113"/>
      <c r="CZ226" s="113"/>
      <c r="DA226" s="113"/>
      <c r="DB226" s="113"/>
    </row>
    <row r="227" spans="1:107" s="7" customFormat="1" ht="15" x14ac:dyDescent="0.25">
      <c r="A227" s="41"/>
      <c r="B227" s="41"/>
      <c r="C227" s="41"/>
      <c r="D227" s="41"/>
      <c r="E227" s="41"/>
      <c r="F227" s="41"/>
      <c r="G227" s="41"/>
      <c r="H227" s="5"/>
      <c r="I227" s="5"/>
      <c r="J227" s="5"/>
      <c r="K227" s="4"/>
      <c r="L227" s="4"/>
      <c r="M227" s="4"/>
      <c r="N227" s="4"/>
      <c r="O227" s="4"/>
      <c r="P227" s="4"/>
      <c r="Q227" s="4"/>
      <c r="R227" s="4"/>
      <c r="S227" s="4"/>
      <c r="T227" s="5"/>
      <c r="U227" s="6"/>
      <c r="V227" s="3"/>
      <c r="W227" s="3"/>
      <c r="X227" s="3"/>
      <c r="Y227" s="3"/>
      <c r="Z227" s="3"/>
      <c r="AA227" s="3"/>
      <c r="AB227" s="3"/>
      <c r="AC227" s="3"/>
      <c r="AD227" s="3"/>
      <c r="AE227" s="3"/>
      <c r="AF227" s="3"/>
      <c r="AG227" s="3"/>
      <c r="AH227" s="3"/>
      <c r="AI227" s="3"/>
      <c r="AJ227" s="3"/>
      <c r="AK227" s="3"/>
      <c r="AT227"/>
      <c r="AU227"/>
      <c r="AV227"/>
      <c r="AW227"/>
      <c r="AX227"/>
      <c r="AY227"/>
      <c r="AZ227"/>
      <c r="BA227"/>
      <c r="BB227"/>
      <c r="BU227" s="113"/>
      <c r="BV227" s="113"/>
      <c r="BW227" s="113"/>
      <c r="BX227" s="113"/>
      <c r="BY227" s="113"/>
      <c r="BZ227" s="113"/>
      <c r="CA227" s="113"/>
      <c r="CB227" s="113"/>
      <c r="CC227" s="113"/>
      <c r="CD227" s="113"/>
      <c r="CE227" s="113"/>
      <c r="CF227" s="113"/>
      <c r="CG227" s="113"/>
      <c r="CH227" s="113"/>
      <c r="CI227" s="113"/>
      <c r="CJ227" s="113"/>
      <c r="CK227" s="113"/>
      <c r="CL227" s="113"/>
      <c r="CM227" s="113"/>
      <c r="CN227" s="113"/>
      <c r="CO227" s="113"/>
      <c r="CP227" s="113"/>
      <c r="CQ227" s="113"/>
      <c r="CR227" s="113"/>
      <c r="CS227" s="113"/>
      <c r="CT227" s="113"/>
      <c r="CU227" s="113"/>
      <c r="CV227" s="113"/>
      <c r="CW227" s="113"/>
      <c r="CX227" s="113"/>
      <c r="CY227" s="113"/>
      <c r="CZ227" s="113"/>
      <c r="DA227" s="113"/>
      <c r="DB227" s="113"/>
    </row>
    <row r="228" spans="1:107" s="7" customFormat="1" ht="21.75" customHeight="1" thickBot="1" x14ac:dyDescent="0.3">
      <c r="A228" s="41"/>
      <c r="B228" s="41"/>
      <c r="C228" s="41"/>
      <c r="D228" s="170"/>
      <c r="E228" s="170"/>
      <c r="F228" s="170"/>
      <c r="G228" s="170"/>
      <c r="H228" s="5"/>
      <c r="I228" s="5"/>
      <c r="J228" s="5"/>
      <c r="K228" s="4"/>
      <c r="L228" s="4"/>
      <c r="M228" s="4"/>
      <c r="N228" s="4"/>
      <c r="O228" s="4"/>
      <c r="P228" s="4"/>
      <c r="Q228" s="4"/>
      <c r="R228" s="4"/>
      <c r="S228" s="4"/>
      <c r="T228" s="5"/>
      <c r="U228" s="6"/>
      <c r="V228" s="3"/>
      <c r="W228" s="3"/>
      <c r="X228" s="3"/>
      <c r="Y228" s="3"/>
      <c r="Z228" s="3"/>
      <c r="AA228" s="3"/>
      <c r="AB228" s="3"/>
      <c r="AC228" s="3"/>
      <c r="AD228" s="3"/>
      <c r="AE228" s="3"/>
      <c r="AF228" s="3"/>
      <c r="AG228" s="3"/>
      <c r="AH228" s="3"/>
      <c r="AI228" s="3"/>
      <c r="AJ228" s="3"/>
      <c r="AK228" s="3"/>
      <c r="AT228"/>
      <c r="AU228"/>
      <c r="AV228"/>
      <c r="AW228"/>
      <c r="AX228"/>
      <c r="AY228"/>
      <c r="AZ228"/>
      <c r="BA228"/>
      <c r="BB228"/>
      <c r="BU228" s="113"/>
      <c r="BV228" s="113"/>
      <c r="BW228" s="113"/>
      <c r="BX228" s="113"/>
      <c r="BY228" s="113"/>
      <c r="BZ228" s="113"/>
      <c r="CA228" s="113"/>
      <c r="CB228" s="113"/>
      <c r="CC228" s="113"/>
      <c r="CD228" s="113"/>
      <c r="CE228" s="113"/>
      <c r="CF228" s="113"/>
      <c r="CG228" s="113"/>
      <c r="CH228" s="113"/>
      <c r="CI228" s="113"/>
      <c r="CJ228" s="113"/>
      <c r="CK228" s="113"/>
      <c r="CL228" s="113"/>
      <c r="CM228" s="113"/>
      <c r="CN228" s="113"/>
      <c r="CO228" s="113"/>
      <c r="CP228" s="113"/>
      <c r="CQ228" s="113"/>
      <c r="CR228" s="113"/>
      <c r="CS228" s="113"/>
      <c r="CT228" s="113"/>
      <c r="CU228" s="113"/>
      <c r="CV228" s="113"/>
      <c r="CW228" s="113"/>
      <c r="CX228" s="113"/>
      <c r="CY228" s="113"/>
      <c r="CZ228" s="113"/>
      <c r="DA228" s="113"/>
      <c r="DB228" s="113"/>
    </row>
    <row r="229" spans="1:107" s="21" customFormat="1" ht="15.75" customHeight="1" thickBot="1" x14ac:dyDescent="0.3">
      <c r="A229" s="318" t="s">
        <v>306</v>
      </c>
      <c r="B229" s="319"/>
      <c r="C229" s="319"/>
      <c r="D229" s="319"/>
      <c r="E229" s="43"/>
      <c r="F229" s="43"/>
      <c r="G229" s="43"/>
      <c r="H229" s="62"/>
      <c r="I229" s="62"/>
      <c r="J229" s="62"/>
      <c r="K229" s="63"/>
      <c r="L229" s="320" t="s">
        <v>13</v>
      </c>
      <c r="M229" s="320" t="s">
        <v>14</v>
      </c>
      <c r="N229" s="63"/>
      <c r="O229" s="325" t="s">
        <v>15</v>
      </c>
      <c r="P229" s="63"/>
      <c r="Q229" s="329" t="s">
        <v>45</v>
      </c>
      <c r="R229" s="63"/>
      <c r="S229" s="63"/>
      <c r="T229" s="100"/>
      <c r="U229" s="20"/>
      <c r="V229" s="20"/>
      <c r="W229" s="101"/>
      <c r="X229" s="101" t="s">
        <v>2</v>
      </c>
      <c r="Y229" s="101"/>
      <c r="Z229" s="101"/>
      <c r="AA229" s="101"/>
      <c r="AB229" s="101"/>
      <c r="AC229" s="101" t="s">
        <v>269</v>
      </c>
      <c r="AD229" s="101"/>
      <c r="AE229" s="101"/>
      <c r="AF229" s="101"/>
      <c r="AG229" s="20"/>
      <c r="AH229" s="20"/>
      <c r="AI229" s="20"/>
      <c r="AJ229" s="20"/>
      <c r="AK229" s="20"/>
      <c r="BC229" s="255"/>
      <c r="BD229" s="255"/>
      <c r="BE229" s="255"/>
      <c r="BF229" s="255"/>
      <c r="BG229" s="255"/>
      <c r="BH229" s="255"/>
      <c r="BI229" s="255"/>
      <c r="BJ229" s="255"/>
      <c r="BK229" s="255"/>
      <c r="BL229" s="255"/>
      <c r="BM229" s="255"/>
      <c r="BN229" s="255"/>
      <c r="BO229" s="255"/>
      <c r="BP229" s="255"/>
      <c r="BQ229" s="255"/>
      <c r="BR229" s="255"/>
      <c r="BS229" s="255"/>
      <c r="BT229" s="255"/>
      <c r="BU229" s="258"/>
      <c r="BV229" s="258"/>
      <c r="BW229" s="258"/>
      <c r="BX229" s="258"/>
      <c r="BY229" s="258"/>
      <c r="BZ229" s="258"/>
      <c r="CA229" s="258"/>
      <c r="CB229" s="258"/>
      <c r="CC229" s="258"/>
      <c r="CD229" s="258"/>
      <c r="CE229" s="258"/>
      <c r="CF229" s="258"/>
      <c r="CG229" s="258"/>
      <c r="CH229" s="258"/>
      <c r="CI229" s="258"/>
      <c r="CJ229" s="258"/>
      <c r="CK229" s="258"/>
      <c r="CL229" s="258"/>
      <c r="CM229" s="258"/>
      <c r="CN229" s="258"/>
      <c r="CO229" s="258"/>
      <c r="CP229" s="258"/>
      <c r="CQ229" s="258"/>
      <c r="CR229" s="258"/>
      <c r="CS229" s="258"/>
      <c r="CT229" s="258"/>
      <c r="CU229" s="258"/>
      <c r="CV229" s="258"/>
      <c r="CW229" s="258"/>
      <c r="CX229" s="258"/>
      <c r="CY229" s="258"/>
      <c r="CZ229" s="258"/>
      <c r="DA229" s="258"/>
      <c r="DB229" s="258"/>
      <c r="DC229" s="255"/>
    </row>
    <row r="230" spans="1:107" s="21" customFormat="1" ht="23.25" thickBot="1" x14ac:dyDescent="0.3">
      <c r="A230" s="322" t="s">
        <v>307</v>
      </c>
      <c r="B230" s="323"/>
      <c r="C230" s="323"/>
      <c r="D230" s="323"/>
      <c r="E230" s="80"/>
      <c r="F230" s="80"/>
      <c r="G230" s="80"/>
      <c r="H230" s="50"/>
      <c r="I230" s="50"/>
      <c r="J230" s="50"/>
      <c r="K230" s="81"/>
      <c r="L230" s="320"/>
      <c r="M230" s="320"/>
      <c r="N230" s="81"/>
      <c r="O230" s="327"/>
      <c r="P230" s="81"/>
      <c r="Q230" s="330"/>
      <c r="R230" s="81"/>
      <c r="S230" s="81"/>
      <c r="T230" s="104"/>
      <c r="U230" s="20"/>
      <c r="V230" s="20"/>
      <c r="W230" s="101"/>
      <c r="X230" s="105" t="s">
        <v>18</v>
      </c>
      <c r="Y230" s="105" t="s">
        <v>19</v>
      </c>
      <c r="Z230" s="105" t="s">
        <v>20</v>
      </c>
      <c r="AA230" s="105" t="s">
        <v>21</v>
      </c>
      <c r="AB230" s="101"/>
      <c r="AC230" s="105" t="s">
        <v>18</v>
      </c>
      <c r="AD230" s="105" t="s">
        <v>19</v>
      </c>
      <c r="AE230" s="105" t="s">
        <v>20</v>
      </c>
      <c r="AF230" s="105" t="s">
        <v>21</v>
      </c>
      <c r="AG230" s="20"/>
      <c r="AH230" s="20"/>
      <c r="AI230" s="20"/>
      <c r="AJ230" s="20"/>
      <c r="AK230" s="20"/>
      <c r="BC230" s="255"/>
      <c r="BD230" s="255"/>
      <c r="BE230" s="255"/>
      <c r="BF230" s="255"/>
      <c r="BG230" s="255"/>
      <c r="BH230" s="255"/>
      <c r="BI230" s="255"/>
      <c r="BJ230" s="255"/>
      <c r="BK230" s="255"/>
      <c r="BL230" s="255"/>
      <c r="BM230" s="255"/>
      <c r="BN230" s="255"/>
      <c r="BO230" s="255"/>
      <c r="BP230" s="255"/>
      <c r="BQ230" s="255"/>
      <c r="BR230" s="255"/>
      <c r="BS230" s="255"/>
      <c r="BT230" s="255"/>
      <c r="BU230" s="258"/>
      <c r="BV230" s="258"/>
      <c r="BW230" s="258"/>
      <c r="BX230" s="258"/>
      <c r="BY230" s="258"/>
      <c r="BZ230" s="258"/>
      <c r="CA230" s="258"/>
      <c r="CB230" s="258"/>
      <c r="CC230" s="258"/>
      <c r="CD230" s="258"/>
      <c r="CE230" s="258"/>
      <c r="CF230" s="258"/>
      <c r="CG230" s="258"/>
      <c r="CH230" s="258"/>
      <c r="CI230" s="258"/>
      <c r="CJ230" s="258"/>
      <c r="CK230" s="258"/>
      <c r="CL230" s="258"/>
      <c r="CM230" s="258"/>
      <c r="CN230" s="258"/>
      <c r="CO230" s="258"/>
      <c r="CP230" s="258"/>
      <c r="CQ230" s="258"/>
      <c r="CR230" s="258"/>
      <c r="CS230" s="258"/>
      <c r="CT230" s="258"/>
      <c r="CU230" s="258"/>
      <c r="CV230" s="258"/>
      <c r="CW230" s="258"/>
      <c r="CX230" s="258"/>
      <c r="CY230" s="258"/>
      <c r="CZ230" s="258"/>
      <c r="DA230" s="258"/>
      <c r="DB230" s="258"/>
      <c r="DC230" s="255"/>
    </row>
    <row r="231" spans="1:107" s="7" customFormat="1" ht="45.75" thickBot="1" x14ac:dyDescent="0.3">
      <c r="A231" s="52" t="s">
        <v>48</v>
      </c>
      <c r="B231" s="83" t="s">
        <v>4</v>
      </c>
      <c r="C231" s="83" t="s">
        <v>5</v>
      </c>
      <c r="D231" s="83" t="s">
        <v>50</v>
      </c>
      <c r="E231" s="83" t="s">
        <v>102</v>
      </c>
      <c r="F231" s="83" t="s">
        <v>52</v>
      </c>
      <c r="G231" s="52" t="s">
        <v>9</v>
      </c>
      <c r="H231" s="83" t="s">
        <v>78</v>
      </c>
      <c r="I231" s="83" t="s">
        <v>11</v>
      </c>
      <c r="J231" s="83" t="s">
        <v>12</v>
      </c>
      <c r="K231" s="38"/>
      <c r="L231" s="320"/>
      <c r="M231" s="320"/>
      <c r="N231" s="38"/>
      <c r="O231" s="326"/>
      <c r="P231" s="38"/>
      <c r="Q231" s="25" t="s">
        <v>16</v>
      </c>
      <c r="R231" s="38"/>
      <c r="S231" s="38"/>
      <c r="T231" s="54" t="s">
        <v>95</v>
      </c>
      <c r="U231" s="6"/>
      <c r="V231" s="3"/>
      <c r="W231" s="72"/>
      <c r="X231" s="72"/>
      <c r="Y231" s="72"/>
      <c r="Z231" s="72"/>
      <c r="AA231" s="72"/>
      <c r="AB231" s="72"/>
      <c r="AC231" s="72"/>
      <c r="AD231" s="72"/>
      <c r="AE231" s="72"/>
      <c r="AF231" s="72"/>
      <c r="AG231" s="3"/>
      <c r="AH231" s="3"/>
      <c r="AI231" s="3"/>
      <c r="AJ231" s="3"/>
      <c r="AK231" s="3"/>
      <c r="AT231"/>
      <c r="AU231"/>
      <c r="AV231"/>
      <c r="AW231"/>
      <c r="AX231"/>
      <c r="AY231"/>
      <c r="AZ231"/>
      <c r="BA231"/>
      <c r="BB231"/>
      <c r="BU231" s="113"/>
      <c r="BV231" s="113"/>
      <c r="BW231" s="113"/>
      <c r="BX231" s="113"/>
      <c r="BY231" s="113"/>
      <c r="BZ231" s="113"/>
      <c r="CA231" s="113"/>
      <c r="CB231" s="113"/>
      <c r="CC231" s="113"/>
      <c r="CD231" s="113"/>
      <c r="CE231" s="113"/>
      <c r="CF231" s="113"/>
      <c r="CG231" s="113"/>
      <c r="CH231" s="113"/>
      <c r="CI231" s="113"/>
      <c r="CJ231" s="113"/>
      <c r="CK231" s="113"/>
      <c r="CL231" s="113"/>
      <c r="CM231" s="113"/>
      <c r="CN231" s="113"/>
      <c r="CO231" s="113"/>
      <c r="CP231" s="113"/>
      <c r="CQ231" s="113"/>
      <c r="CR231" s="113"/>
      <c r="CS231" s="113"/>
      <c r="CT231" s="113"/>
      <c r="CU231" s="113"/>
      <c r="CV231" s="113"/>
      <c r="CW231" s="113"/>
      <c r="CX231" s="113"/>
      <c r="CY231" s="113"/>
      <c r="CZ231" s="113"/>
      <c r="DA231" s="113"/>
      <c r="DB231" s="113"/>
    </row>
    <row r="232" spans="1:107" s="7" customFormat="1" ht="152.25" customHeight="1" thickBot="1" x14ac:dyDescent="0.3">
      <c r="A232" s="28">
        <v>114</v>
      </c>
      <c r="B232" s="29">
        <v>42281600</v>
      </c>
      <c r="C232" s="29">
        <v>1199030157</v>
      </c>
      <c r="D232" s="29" t="s">
        <v>308</v>
      </c>
      <c r="E232" s="29" t="s">
        <v>309</v>
      </c>
      <c r="F232" s="29" t="s">
        <v>24</v>
      </c>
      <c r="G232" s="28">
        <v>39</v>
      </c>
      <c r="H232" s="32">
        <v>118000</v>
      </c>
      <c r="I232" s="32">
        <f>H232*6.77/100</f>
        <v>7988.6</v>
      </c>
      <c r="J232" s="32">
        <f>H232+I232</f>
        <v>125988.6</v>
      </c>
      <c r="K232" s="2"/>
      <c r="L232" s="32">
        <f>H232*39.5/100</f>
        <v>46610</v>
      </c>
      <c r="M232" s="32">
        <f>H232+L232</f>
        <v>164610</v>
      </c>
      <c r="N232" s="2"/>
      <c r="O232" s="87">
        <f>AVERAGE(Z232,AE232)</f>
        <v>179650</v>
      </c>
      <c r="P232" s="2"/>
      <c r="Q232" s="190">
        <v>118000</v>
      </c>
      <c r="R232" s="4"/>
      <c r="S232" s="2"/>
      <c r="T232" s="32">
        <f>O232</f>
        <v>179650</v>
      </c>
      <c r="U232" s="6"/>
      <c r="V232" s="3"/>
      <c r="W232" s="72" t="s">
        <v>310</v>
      </c>
      <c r="X232" s="88">
        <v>229500</v>
      </c>
      <c r="Y232" s="88">
        <v>0</v>
      </c>
      <c r="Z232" s="88">
        <v>229500</v>
      </c>
      <c r="AA232" s="72"/>
      <c r="AB232" s="72" t="s">
        <v>121</v>
      </c>
      <c r="AC232" s="209">
        <v>129800</v>
      </c>
      <c r="AD232" s="209">
        <v>0</v>
      </c>
      <c r="AE232" s="209">
        <f>+AD232+AC232</f>
        <v>129800</v>
      </c>
      <c r="AF232" s="72"/>
      <c r="AG232" s="3"/>
      <c r="AH232" s="3"/>
      <c r="AI232" s="3"/>
      <c r="AJ232" s="3"/>
      <c r="AK232" s="3"/>
      <c r="AT232"/>
      <c r="AU232"/>
      <c r="AV232"/>
      <c r="AW232"/>
      <c r="AX232"/>
      <c r="AY232"/>
      <c r="AZ232"/>
      <c r="BA232"/>
      <c r="BB232"/>
      <c r="BU232" s="113"/>
      <c r="BV232" s="113"/>
      <c r="BW232" s="113"/>
      <c r="BX232" s="113"/>
      <c r="BY232" s="113"/>
      <c r="BZ232" s="113"/>
      <c r="CA232" s="113"/>
      <c r="CB232" s="113"/>
      <c r="CC232" s="113"/>
      <c r="CD232" s="113"/>
      <c r="CE232" s="113"/>
      <c r="CF232" s="113"/>
      <c r="CG232" s="113"/>
      <c r="CH232" s="113"/>
      <c r="CI232" s="113"/>
      <c r="CJ232" s="113"/>
      <c r="CK232" s="113"/>
      <c r="CL232" s="113"/>
      <c r="CM232" s="113"/>
      <c r="CN232" s="113"/>
      <c r="CO232" s="113"/>
      <c r="CP232" s="113"/>
      <c r="CQ232" s="113"/>
      <c r="CR232" s="113"/>
      <c r="CS232" s="113"/>
      <c r="CT232" s="113"/>
      <c r="CU232" s="113"/>
      <c r="CV232" s="113"/>
      <c r="CW232" s="113"/>
      <c r="CX232" s="113"/>
      <c r="CY232" s="113"/>
      <c r="CZ232" s="113"/>
      <c r="DA232" s="113"/>
      <c r="DB232" s="113"/>
    </row>
    <row r="233" spans="1:107" s="7" customFormat="1" ht="129.75" customHeight="1" thickBot="1" x14ac:dyDescent="0.3">
      <c r="A233" s="28">
        <v>115</v>
      </c>
      <c r="B233" s="29">
        <v>42281600</v>
      </c>
      <c r="C233" s="29">
        <v>1199030158</v>
      </c>
      <c r="D233" s="29" t="s">
        <v>311</v>
      </c>
      <c r="E233" s="29" t="s">
        <v>312</v>
      </c>
      <c r="F233" s="29" t="s">
        <v>24</v>
      </c>
      <c r="G233" s="30">
        <v>60</v>
      </c>
      <c r="H233" s="33">
        <v>201840</v>
      </c>
      <c r="I233" s="33">
        <f>H233*6.77/100</f>
        <v>13664.567999999997</v>
      </c>
      <c r="J233" s="33">
        <f>H233+I233</f>
        <v>215504.568</v>
      </c>
      <c r="K233" s="2"/>
      <c r="L233" s="33">
        <f>H233*39.5/100</f>
        <v>79726.8</v>
      </c>
      <c r="M233" s="33">
        <f>H233+L233</f>
        <v>281566.8</v>
      </c>
      <c r="N233" s="2"/>
      <c r="O233" s="197">
        <f>AVERAGE(Z233,AE233)</f>
        <v>315114</v>
      </c>
      <c r="P233" s="2"/>
      <c r="Q233" s="153">
        <v>201840</v>
      </c>
      <c r="R233" s="4"/>
      <c r="S233" s="2"/>
      <c r="T233" s="33">
        <f>O233</f>
        <v>315114</v>
      </c>
      <c r="U233" s="6"/>
      <c r="V233" s="3"/>
      <c r="W233" s="72"/>
      <c r="X233" s="88">
        <v>351900</v>
      </c>
      <c r="Y233" s="88">
        <v>56304</v>
      </c>
      <c r="Z233" s="88">
        <f>X233+Y233</f>
        <v>408204</v>
      </c>
      <c r="AA233" s="72"/>
      <c r="AB233" s="72"/>
      <c r="AC233" s="209">
        <f>1595*120</f>
        <v>191400</v>
      </c>
      <c r="AD233" s="209">
        <f>+AC233*16%</f>
        <v>30624</v>
      </c>
      <c r="AE233" s="209">
        <f>+AD233+AC233</f>
        <v>222024</v>
      </c>
      <c r="AF233" s="72"/>
      <c r="AG233" s="3"/>
      <c r="AH233" s="3"/>
      <c r="AI233" s="3"/>
      <c r="AJ233" s="3"/>
      <c r="AK233" s="3"/>
      <c r="AT233"/>
      <c r="AU233"/>
      <c r="AV233"/>
      <c r="AW233"/>
      <c r="AX233"/>
      <c r="AY233"/>
      <c r="AZ233"/>
      <c r="BA233"/>
      <c r="BB233"/>
      <c r="BU233" s="113"/>
      <c r="BV233" s="113"/>
      <c r="BW233" s="113"/>
      <c r="BX233" s="113"/>
      <c r="BY233" s="113"/>
      <c r="BZ233" s="113"/>
      <c r="CA233" s="113"/>
      <c r="CB233" s="113"/>
      <c r="CC233" s="113"/>
      <c r="CD233" s="113"/>
      <c r="CE233" s="113"/>
      <c r="CF233" s="113"/>
      <c r="CG233" s="113"/>
      <c r="CH233" s="113"/>
      <c r="CI233" s="113"/>
      <c r="CJ233" s="113"/>
      <c r="CK233" s="113"/>
      <c r="CL233" s="113"/>
      <c r="CM233" s="113"/>
      <c r="CN233" s="113"/>
      <c r="CO233" s="113"/>
      <c r="CP233" s="113"/>
      <c r="CQ233" s="113"/>
      <c r="CR233" s="113"/>
      <c r="CS233" s="113"/>
      <c r="CT233" s="113"/>
      <c r="CU233" s="113"/>
      <c r="CV233" s="113"/>
      <c r="CW233" s="113"/>
      <c r="CX233" s="113"/>
      <c r="CY233" s="113"/>
      <c r="CZ233" s="113"/>
      <c r="DA233" s="113"/>
      <c r="DB233" s="113"/>
    </row>
    <row r="234" spans="1:107" s="7" customFormat="1" ht="15" x14ac:dyDescent="0.25">
      <c r="A234" s="41"/>
      <c r="B234" s="41"/>
      <c r="C234" s="41"/>
      <c r="D234" s="41"/>
      <c r="E234" s="41"/>
      <c r="F234" s="41"/>
      <c r="G234" s="41"/>
      <c r="H234" s="3"/>
      <c r="I234" s="3"/>
      <c r="J234" s="3"/>
      <c r="K234" s="2"/>
      <c r="L234" s="4"/>
      <c r="M234" s="4"/>
      <c r="N234" s="4"/>
      <c r="O234" s="4"/>
      <c r="P234" s="4"/>
      <c r="Q234" s="4"/>
      <c r="R234" s="4"/>
      <c r="S234" s="4"/>
      <c r="T234" s="5"/>
      <c r="U234" s="6"/>
      <c r="V234" s="3"/>
      <c r="W234" s="3"/>
      <c r="X234" s="3"/>
      <c r="Y234" s="3"/>
      <c r="Z234" s="3"/>
      <c r="AA234" s="3"/>
      <c r="AB234" s="3"/>
      <c r="AC234" s="3"/>
      <c r="AD234" s="3"/>
      <c r="AE234" s="3"/>
      <c r="AF234" s="3"/>
      <c r="AG234" s="3"/>
      <c r="AH234" s="3"/>
      <c r="AI234" s="3"/>
      <c r="AJ234" s="3"/>
      <c r="AK234" s="3"/>
      <c r="AT234"/>
      <c r="AU234"/>
      <c r="AV234"/>
      <c r="AW234"/>
      <c r="AX234"/>
      <c r="AY234"/>
      <c r="AZ234"/>
      <c r="BA234"/>
      <c r="BB234"/>
      <c r="BU234" s="113"/>
      <c r="BV234" s="113"/>
      <c r="BW234" s="113"/>
      <c r="BX234" s="113"/>
      <c r="BY234" s="113"/>
      <c r="BZ234" s="113"/>
      <c r="CA234" s="113"/>
      <c r="CB234" s="113"/>
      <c r="CC234" s="113"/>
      <c r="CD234" s="113"/>
      <c r="CE234" s="113"/>
      <c r="CF234" s="113"/>
      <c r="CG234" s="113"/>
      <c r="CH234" s="113"/>
      <c r="CI234" s="113"/>
      <c r="CJ234" s="113"/>
      <c r="CK234" s="113"/>
      <c r="CL234" s="113"/>
      <c r="CM234" s="113"/>
      <c r="CN234" s="113"/>
      <c r="CO234" s="113"/>
      <c r="CP234" s="113"/>
      <c r="CQ234" s="113"/>
      <c r="CR234" s="113"/>
      <c r="CS234" s="113"/>
      <c r="CT234" s="113"/>
      <c r="CU234" s="113"/>
      <c r="CV234" s="113"/>
      <c r="CW234" s="113"/>
      <c r="CX234" s="113"/>
      <c r="CY234" s="113"/>
      <c r="CZ234" s="113"/>
      <c r="DA234" s="113"/>
      <c r="DB234" s="113"/>
    </row>
    <row r="235" spans="1:107" s="7" customFormat="1" thickBot="1" x14ac:dyDescent="0.3">
      <c r="A235" s="41"/>
      <c r="B235" s="41"/>
      <c r="C235" s="41"/>
      <c r="D235" s="170"/>
      <c r="E235" s="41"/>
      <c r="F235" s="41"/>
      <c r="G235" s="41"/>
      <c r="H235" s="3"/>
      <c r="I235" s="3"/>
      <c r="J235" s="3"/>
      <c r="K235" s="2"/>
      <c r="L235" s="4"/>
      <c r="M235" s="4"/>
      <c r="N235" s="4"/>
      <c r="O235" s="4"/>
      <c r="P235" s="4"/>
      <c r="Q235" s="4"/>
      <c r="R235" s="4"/>
      <c r="S235" s="4"/>
      <c r="T235" s="5"/>
      <c r="U235" s="6"/>
      <c r="V235" s="3"/>
      <c r="W235" s="3"/>
      <c r="X235" s="3"/>
      <c r="Y235" s="3"/>
      <c r="Z235" s="3"/>
      <c r="AA235" s="3"/>
      <c r="AB235" s="3"/>
      <c r="AC235" s="3"/>
      <c r="AD235" s="3"/>
      <c r="AE235" s="3"/>
      <c r="AF235" s="3"/>
      <c r="AG235" s="3"/>
      <c r="AH235" s="3"/>
      <c r="AI235" s="3"/>
      <c r="AJ235" s="3"/>
      <c r="AK235" s="3"/>
      <c r="AT235"/>
      <c r="AU235"/>
      <c r="AV235"/>
      <c r="AW235"/>
      <c r="AX235"/>
      <c r="AY235"/>
      <c r="AZ235"/>
      <c r="BA235"/>
      <c r="BB235"/>
      <c r="BU235" s="113"/>
      <c r="BV235" s="113"/>
      <c r="BW235" s="113"/>
      <c r="BX235" s="113"/>
      <c r="BY235" s="113"/>
      <c r="BZ235" s="113"/>
      <c r="CA235" s="113"/>
      <c r="CB235" s="113"/>
      <c r="CC235" s="113"/>
      <c r="CD235" s="113"/>
      <c r="CE235" s="113"/>
      <c r="CF235" s="113"/>
      <c r="CG235" s="113"/>
      <c r="CH235" s="113"/>
      <c r="CI235" s="113"/>
      <c r="CJ235" s="113"/>
      <c r="CK235" s="113"/>
      <c r="CL235" s="113"/>
      <c r="CM235" s="113"/>
      <c r="CN235" s="113"/>
      <c r="CO235" s="113"/>
      <c r="CP235" s="113"/>
      <c r="CQ235" s="113"/>
      <c r="CR235" s="113"/>
      <c r="CS235" s="113"/>
      <c r="CT235" s="113"/>
      <c r="CU235" s="113"/>
      <c r="CV235" s="113"/>
      <c r="CW235" s="113"/>
      <c r="CX235" s="113"/>
      <c r="CY235" s="113"/>
      <c r="CZ235" s="113"/>
      <c r="DA235" s="113"/>
      <c r="DB235" s="113"/>
    </row>
    <row r="236" spans="1:107" s="21" customFormat="1" ht="15.75" customHeight="1" thickBot="1" x14ac:dyDescent="0.3">
      <c r="A236" s="318" t="s">
        <v>313</v>
      </c>
      <c r="B236" s="319"/>
      <c r="C236" s="319"/>
      <c r="D236" s="8"/>
      <c r="E236" s="43"/>
      <c r="F236" s="43"/>
      <c r="G236" s="43"/>
      <c r="H236" s="62"/>
      <c r="I236" s="62"/>
      <c r="J236" s="62"/>
      <c r="K236" s="63"/>
      <c r="L236" s="320" t="s">
        <v>13</v>
      </c>
      <c r="M236" s="320" t="s">
        <v>14</v>
      </c>
      <c r="N236" s="63"/>
      <c r="O236" s="325" t="s">
        <v>15</v>
      </c>
      <c r="P236" s="63"/>
      <c r="Q236" s="329" t="s">
        <v>61</v>
      </c>
      <c r="R236" s="125"/>
      <c r="S236" s="63"/>
      <c r="T236" s="100"/>
      <c r="U236" s="20"/>
      <c r="V236" s="20"/>
      <c r="W236" s="363" t="s">
        <v>2</v>
      </c>
      <c r="X236" s="364"/>
      <c r="Y236" s="364"/>
      <c r="Z236" s="364"/>
      <c r="AA236" s="365"/>
      <c r="AB236" s="20"/>
      <c r="AC236" s="20"/>
      <c r="AD236" s="20"/>
      <c r="AE236" s="20"/>
      <c r="AF236" s="20"/>
      <c r="AG236" s="20"/>
      <c r="AH236" s="20"/>
      <c r="AI236" s="20"/>
      <c r="AJ236" s="20"/>
      <c r="AK236" s="20"/>
      <c r="BC236" s="255"/>
      <c r="BD236" s="255"/>
      <c r="BE236" s="255"/>
      <c r="BF236" s="255"/>
      <c r="BG236" s="255"/>
      <c r="BH236" s="255"/>
      <c r="BI236" s="255"/>
      <c r="BJ236" s="255"/>
      <c r="BK236" s="255"/>
      <c r="BL236" s="255"/>
      <c r="BM236" s="255"/>
      <c r="BN236" s="255"/>
      <c r="BO236" s="255"/>
      <c r="BP236" s="255"/>
      <c r="BQ236" s="255"/>
      <c r="BR236" s="255"/>
      <c r="BS236" s="255"/>
      <c r="BT236" s="255"/>
      <c r="BU236" s="258"/>
      <c r="BV236" s="258"/>
      <c r="BW236" s="258"/>
      <c r="BX236" s="258"/>
      <c r="BY236" s="258"/>
      <c r="BZ236" s="258"/>
      <c r="CA236" s="258"/>
      <c r="CB236" s="258"/>
      <c r="CC236" s="258"/>
      <c r="CD236" s="258"/>
      <c r="CE236" s="258"/>
      <c r="CF236" s="258"/>
      <c r="CG236" s="258"/>
      <c r="CH236" s="258"/>
      <c r="CI236" s="258"/>
      <c r="CJ236" s="258"/>
      <c r="CK236" s="258"/>
      <c r="CL236" s="258"/>
      <c r="CM236" s="258"/>
      <c r="CN236" s="258"/>
      <c r="CO236" s="258"/>
      <c r="CP236" s="258"/>
      <c r="CQ236" s="258"/>
      <c r="CR236" s="258"/>
      <c r="CS236" s="258"/>
      <c r="CT236" s="258"/>
      <c r="CU236" s="258"/>
      <c r="CV236" s="258"/>
      <c r="CW236" s="258"/>
      <c r="CX236" s="258"/>
      <c r="CY236" s="258"/>
      <c r="CZ236" s="258"/>
      <c r="DA236" s="258"/>
      <c r="DB236" s="258"/>
      <c r="DC236" s="255"/>
    </row>
    <row r="237" spans="1:107" s="21" customFormat="1" ht="23.25" thickBot="1" x14ac:dyDescent="0.3">
      <c r="A237" s="322" t="s">
        <v>314</v>
      </c>
      <c r="B237" s="323"/>
      <c r="C237" s="323"/>
      <c r="D237" s="323"/>
      <c r="E237" s="80"/>
      <c r="F237" s="80"/>
      <c r="G237" s="80"/>
      <c r="H237" s="50"/>
      <c r="I237" s="50"/>
      <c r="J237" s="50"/>
      <c r="K237" s="81"/>
      <c r="L237" s="320"/>
      <c r="M237" s="320"/>
      <c r="N237" s="81"/>
      <c r="O237" s="327"/>
      <c r="P237" s="81"/>
      <c r="Q237" s="330"/>
      <c r="R237" s="126"/>
      <c r="S237" s="81"/>
      <c r="T237" s="104"/>
      <c r="U237" s="20"/>
      <c r="V237" s="20"/>
      <c r="W237" s="101"/>
      <c r="X237" s="105" t="s">
        <v>18</v>
      </c>
      <c r="Y237" s="105" t="s">
        <v>19</v>
      </c>
      <c r="Z237" s="105" t="s">
        <v>20</v>
      </c>
      <c r="AA237" s="105" t="s">
        <v>21</v>
      </c>
      <c r="AB237" s="20"/>
      <c r="AC237" s="20"/>
      <c r="AD237" s="20"/>
      <c r="AE237" s="20"/>
      <c r="AF237" s="20"/>
      <c r="AG237" s="20"/>
      <c r="AH237" s="20"/>
      <c r="AI237" s="20"/>
      <c r="AJ237" s="20"/>
      <c r="AK237" s="20"/>
      <c r="BC237" s="255"/>
      <c r="BD237" s="255"/>
      <c r="BE237" s="255"/>
      <c r="BF237" s="255"/>
      <c r="BG237" s="255"/>
      <c r="BH237" s="255"/>
      <c r="BI237" s="255"/>
      <c r="BJ237" s="255"/>
      <c r="BK237" s="255"/>
      <c r="BL237" s="255"/>
      <c r="BM237" s="255"/>
      <c r="BN237" s="255"/>
      <c r="BO237" s="255"/>
      <c r="BP237" s="255"/>
      <c r="BQ237" s="255"/>
      <c r="BR237" s="255"/>
      <c r="BS237" s="255"/>
      <c r="BT237" s="255"/>
      <c r="BU237" s="258"/>
      <c r="BV237" s="258"/>
      <c r="BW237" s="258"/>
      <c r="BX237" s="258"/>
      <c r="BY237" s="258"/>
      <c r="BZ237" s="258"/>
      <c r="CA237" s="258"/>
      <c r="CB237" s="258"/>
      <c r="CC237" s="258"/>
      <c r="CD237" s="258"/>
      <c r="CE237" s="258"/>
      <c r="CF237" s="258"/>
      <c r="CG237" s="258"/>
      <c r="CH237" s="258"/>
      <c r="CI237" s="258"/>
      <c r="CJ237" s="258"/>
      <c r="CK237" s="258"/>
      <c r="CL237" s="258"/>
      <c r="CM237" s="258"/>
      <c r="CN237" s="258"/>
      <c r="CO237" s="258"/>
      <c r="CP237" s="258"/>
      <c r="CQ237" s="258"/>
      <c r="CR237" s="258"/>
      <c r="CS237" s="258"/>
      <c r="CT237" s="258"/>
      <c r="CU237" s="258"/>
      <c r="CV237" s="258"/>
      <c r="CW237" s="258"/>
      <c r="CX237" s="258"/>
      <c r="CY237" s="258"/>
      <c r="CZ237" s="258"/>
      <c r="DA237" s="258"/>
      <c r="DB237" s="258"/>
      <c r="DC237" s="255"/>
    </row>
    <row r="238" spans="1:107" s="7" customFormat="1" ht="45.75" thickBot="1" x14ac:dyDescent="0.3">
      <c r="A238" s="22" t="s">
        <v>48</v>
      </c>
      <c r="B238" s="23" t="s">
        <v>4</v>
      </c>
      <c r="C238" s="23" t="s">
        <v>76</v>
      </c>
      <c r="D238" s="23" t="s">
        <v>50</v>
      </c>
      <c r="E238" s="83" t="s">
        <v>102</v>
      </c>
      <c r="F238" s="83" t="s">
        <v>52</v>
      </c>
      <c r="G238" s="52" t="s">
        <v>9</v>
      </c>
      <c r="H238" s="83" t="s">
        <v>78</v>
      </c>
      <c r="I238" s="83" t="s">
        <v>11</v>
      </c>
      <c r="J238" s="83" t="s">
        <v>12</v>
      </c>
      <c r="K238" s="38"/>
      <c r="L238" s="320"/>
      <c r="M238" s="320"/>
      <c r="N238" s="38"/>
      <c r="O238" s="326"/>
      <c r="P238" s="38"/>
      <c r="Q238" s="53" t="s">
        <v>16</v>
      </c>
      <c r="R238" s="84"/>
      <c r="S238" s="38"/>
      <c r="T238" s="54" t="s">
        <v>53</v>
      </c>
      <c r="U238" s="6"/>
      <c r="V238" s="3"/>
      <c r="W238" s="3"/>
      <c r="X238" s="3"/>
      <c r="Y238" s="3"/>
      <c r="Z238" s="3"/>
      <c r="AA238" s="3"/>
      <c r="AB238" s="3"/>
      <c r="AC238" s="3"/>
      <c r="AD238" s="3"/>
      <c r="AE238" s="3"/>
      <c r="AF238" s="3"/>
      <c r="AG238" s="3"/>
      <c r="AH238" s="3"/>
      <c r="AI238" s="3"/>
      <c r="AJ238" s="3"/>
      <c r="AK238" s="3"/>
      <c r="AT238"/>
      <c r="AU238"/>
      <c r="AV238"/>
      <c r="AW238"/>
      <c r="AX238"/>
      <c r="AY238"/>
      <c r="AZ238"/>
      <c r="BA238"/>
      <c r="BB238"/>
      <c r="BU238" s="113"/>
      <c r="BV238" s="113"/>
      <c r="BW238" s="113"/>
      <c r="BX238" s="113"/>
      <c r="BY238" s="113"/>
      <c r="BZ238" s="113"/>
      <c r="CA238" s="113"/>
      <c r="CB238" s="113"/>
      <c r="CC238" s="113"/>
      <c r="CD238" s="113"/>
      <c r="CE238" s="113"/>
      <c r="CF238" s="113"/>
      <c r="CG238" s="113"/>
      <c r="CH238" s="113"/>
      <c r="CI238" s="113"/>
      <c r="CJ238" s="113"/>
      <c r="CK238" s="113"/>
      <c r="CL238" s="113"/>
      <c r="CM238" s="113"/>
      <c r="CN238" s="113"/>
      <c r="CO238" s="113"/>
      <c r="CP238" s="113"/>
      <c r="CQ238" s="113"/>
      <c r="CR238" s="113"/>
      <c r="CS238" s="113"/>
      <c r="CT238" s="113"/>
      <c r="CU238" s="113"/>
      <c r="CV238" s="113"/>
      <c r="CW238" s="113"/>
      <c r="CX238" s="113"/>
      <c r="CY238" s="113"/>
      <c r="CZ238" s="113"/>
      <c r="DA238" s="113"/>
      <c r="DB238" s="113"/>
    </row>
    <row r="239" spans="1:107" s="7" customFormat="1" ht="33" customHeight="1" thickBot="1" x14ac:dyDescent="0.3">
      <c r="A239" s="28">
        <v>116</v>
      </c>
      <c r="B239" s="29">
        <v>42294900</v>
      </c>
      <c r="C239" s="29">
        <v>1228405142</v>
      </c>
      <c r="D239" s="29" t="s">
        <v>315</v>
      </c>
      <c r="E239" s="29" t="s">
        <v>316</v>
      </c>
      <c r="F239" s="29" t="s">
        <v>317</v>
      </c>
      <c r="G239" s="28">
        <v>3</v>
      </c>
      <c r="H239" s="32">
        <v>208800</v>
      </c>
      <c r="I239" s="32">
        <f>H239*6.77/100</f>
        <v>14135.76</v>
      </c>
      <c r="J239" s="32">
        <f>H239+I239</f>
        <v>222935.76</v>
      </c>
      <c r="K239" s="2"/>
      <c r="L239" s="32">
        <f>H239*39.5/100</f>
        <v>82476</v>
      </c>
      <c r="M239" s="32">
        <f>H239+L239</f>
        <v>291276</v>
      </c>
      <c r="N239" s="2"/>
      <c r="O239" s="57"/>
      <c r="P239" s="2"/>
      <c r="Q239" s="210">
        <v>255592.08000000002</v>
      </c>
      <c r="R239" s="71"/>
      <c r="S239" s="2"/>
      <c r="T239" s="32">
        <f>M239</f>
        <v>291276</v>
      </c>
      <c r="U239" s="6"/>
      <c r="V239" s="3"/>
      <c r="W239" s="3"/>
      <c r="X239" s="3"/>
      <c r="Y239" s="3"/>
      <c r="Z239" s="3"/>
      <c r="AA239" s="3"/>
      <c r="AB239" s="3"/>
      <c r="AC239" s="3"/>
      <c r="AD239" s="3"/>
      <c r="AE239" s="3"/>
      <c r="AF239" s="3"/>
      <c r="AG239" s="3"/>
      <c r="AH239" s="3"/>
      <c r="AI239" s="3"/>
      <c r="AJ239" s="3"/>
      <c r="AK239" s="3"/>
      <c r="AT239"/>
      <c r="AU239"/>
      <c r="AV239"/>
      <c r="AW239"/>
      <c r="AX239"/>
      <c r="AY239"/>
      <c r="AZ239"/>
      <c r="BA239"/>
      <c r="BB239"/>
      <c r="BU239" s="113"/>
      <c r="BV239" s="113"/>
      <c r="BW239" s="113"/>
      <c r="BX239" s="113"/>
      <c r="BY239" s="113"/>
      <c r="BZ239" s="113"/>
      <c r="CA239" s="113"/>
      <c r="CB239" s="113"/>
      <c r="CC239" s="113"/>
      <c r="CD239" s="113"/>
      <c r="CE239" s="113"/>
      <c r="CF239" s="113"/>
      <c r="CG239" s="113"/>
      <c r="CH239" s="113"/>
      <c r="CI239" s="113"/>
      <c r="CJ239" s="113"/>
      <c r="CK239" s="113"/>
      <c r="CL239" s="113"/>
      <c r="CM239" s="113"/>
      <c r="CN239" s="113"/>
      <c r="CO239" s="113"/>
      <c r="CP239" s="113"/>
      <c r="CQ239" s="113"/>
      <c r="CR239" s="113"/>
      <c r="CS239" s="113"/>
      <c r="CT239" s="113"/>
      <c r="CU239" s="113"/>
      <c r="CV239" s="113"/>
      <c r="CW239" s="113"/>
      <c r="CX239" s="113"/>
      <c r="CY239" s="113"/>
      <c r="CZ239" s="113"/>
      <c r="DA239" s="113"/>
      <c r="DB239" s="113"/>
    </row>
    <row r="240" spans="1:107" s="7" customFormat="1" ht="33" customHeight="1" thickBot="1" x14ac:dyDescent="0.3">
      <c r="A240" s="28">
        <v>117</v>
      </c>
      <c r="B240" s="29">
        <v>42294900</v>
      </c>
      <c r="C240" s="29">
        <v>1228405143</v>
      </c>
      <c r="D240" s="29" t="s">
        <v>318</v>
      </c>
      <c r="E240" s="29" t="s">
        <v>319</v>
      </c>
      <c r="F240" s="29" t="s">
        <v>317</v>
      </c>
      <c r="G240" s="30">
        <v>3</v>
      </c>
      <c r="H240" s="33">
        <v>208800</v>
      </c>
      <c r="I240" s="33">
        <f t="shared" ref="I240:I242" si="51">H240*6.77/100</f>
        <v>14135.76</v>
      </c>
      <c r="J240" s="33">
        <f t="shared" ref="J240:J242" si="52">H240+I240</f>
        <v>222935.76</v>
      </c>
      <c r="K240" s="2"/>
      <c r="L240" s="33">
        <f>H240*39.5/100</f>
        <v>82476</v>
      </c>
      <c r="M240" s="33">
        <f t="shared" ref="M240:M242" si="53">H240+L240</f>
        <v>291276</v>
      </c>
      <c r="N240" s="2"/>
      <c r="O240" s="34"/>
      <c r="P240" s="2"/>
      <c r="Q240" s="70">
        <v>255592.08000000002</v>
      </c>
      <c r="R240" s="71"/>
      <c r="S240" s="2"/>
      <c r="T240" s="33">
        <f t="shared" ref="T240:T242" si="54">M240</f>
        <v>291276</v>
      </c>
      <c r="U240" s="6"/>
      <c r="V240" s="3"/>
      <c r="W240" s="3"/>
      <c r="X240" s="3"/>
      <c r="Y240" s="3"/>
      <c r="Z240" s="3"/>
      <c r="AA240" s="3"/>
      <c r="AB240" s="3"/>
      <c r="AC240" s="3"/>
      <c r="AD240" s="3"/>
      <c r="AE240" s="3"/>
      <c r="AF240" s="3"/>
      <c r="AG240" s="3"/>
      <c r="AH240" s="3"/>
      <c r="AI240" s="3"/>
      <c r="AJ240" s="3"/>
      <c r="AK240" s="3"/>
      <c r="AT240"/>
      <c r="AU240"/>
      <c r="AV240"/>
      <c r="AW240"/>
      <c r="AX240"/>
      <c r="AY240"/>
      <c r="AZ240"/>
      <c r="BA240"/>
      <c r="BB240"/>
      <c r="BU240" s="113"/>
      <c r="BV240" s="113"/>
      <c r="BW240" s="113"/>
      <c r="BX240" s="113"/>
      <c r="BY240" s="113"/>
      <c r="BZ240" s="113"/>
      <c r="CA240" s="113"/>
      <c r="CB240" s="113"/>
      <c r="CC240" s="113"/>
      <c r="CD240" s="113"/>
      <c r="CE240" s="113"/>
      <c r="CF240" s="113"/>
      <c r="CG240" s="113"/>
      <c r="CH240" s="113"/>
      <c r="CI240" s="113"/>
      <c r="CJ240" s="113"/>
      <c r="CK240" s="113"/>
      <c r="CL240" s="113"/>
      <c r="CM240" s="113"/>
      <c r="CN240" s="113"/>
      <c r="CO240" s="113"/>
      <c r="CP240" s="113"/>
      <c r="CQ240" s="113"/>
      <c r="CR240" s="113"/>
      <c r="CS240" s="113"/>
      <c r="CT240" s="113"/>
      <c r="CU240" s="113"/>
      <c r="CV240" s="113"/>
      <c r="CW240" s="113"/>
      <c r="CX240" s="113"/>
      <c r="CY240" s="113"/>
      <c r="CZ240" s="113"/>
      <c r="DA240" s="113"/>
      <c r="DB240" s="113"/>
    </row>
    <row r="241" spans="1:107" s="7" customFormat="1" ht="33" customHeight="1" thickBot="1" x14ac:dyDescent="0.3">
      <c r="A241" s="28">
        <v>118</v>
      </c>
      <c r="B241" s="29">
        <v>42294900</v>
      </c>
      <c r="C241" s="29">
        <v>1186220245</v>
      </c>
      <c r="D241" s="29" t="s">
        <v>320</v>
      </c>
      <c r="E241" s="29" t="s">
        <v>321</v>
      </c>
      <c r="F241" s="29" t="s">
        <v>24</v>
      </c>
      <c r="G241" s="30">
        <v>5</v>
      </c>
      <c r="H241" s="33">
        <v>208800</v>
      </c>
      <c r="I241" s="33">
        <f t="shared" si="51"/>
        <v>14135.76</v>
      </c>
      <c r="J241" s="33">
        <f t="shared" si="52"/>
        <v>222935.76</v>
      </c>
      <c r="K241" s="2"/>
      <c r="L241" s="33">
        <f>H241*39.5/100</f>
        <v>82476</v>
      </c>
      <c r="M241" s="33">
        <f t="shared" si="53"/>
        <v>291276</v>
      </c>
      <c r="N241" s="2"/>
      <c r="O241" s="34"/>
      <c r="P241" s="2"/>
      <c r="Q241" s="70">
        <v>255592.08000000002</v>
      </c>
      <c r="R241" s="71"/>
      <c r="S241" s="2"/>
      <c r="T241" s="33">
        <f t="shared" si="54"/>
        <v>291276</v>
      </c>
      <c r="U241" s="6"/>
      <c r="V241" s="3"/>
      <c r="W241" s="3"/>
      <c r="X241" s="3"/>
      <c r="Y241" s="3"/>
      <c r="Z241" s="3"/>
      <c r="AA241" s="3"/>
      <c r="AB241" s="3"/>
      <c r="AC241" s="3"/>
      <c r="AD241" s="3"/>
      <c r="AE241" s="3"/>
      <c r="AF241" s="3"/>
      <c r="AG241" s="3"/>
      <c r="AH241" s="3"/>
      <c r="AI241" s="3"/>
      <c r="AJ241" s="3"/>
      <c r="AK241" s="3"/>
      <c r="AT241"/>
      <c r="AU241"/>
      <c r="AV241"/>
      <c r="AW241"/>
      <c r="AX241"/>
      <c r="AY241"/>
      <c r="AZ241"/>
      <c r="BA241"/>
      <c r="BB241"/>
      <c r="BU241" s="113"/>
      <c r="BV241" s="113"/>
      <c r="BW241" s="113"/>
      <c r="BX241" s="113"/>
      <c r="BY241" s="113"/>
      <c r="BZ241" s="113"/>
      <c r="CA241" s="113"/>
      <c r="CB241" s="113"/>
      <c r="CC241" s="113"/>
      <c r="CD241" s="113"/>
      <c r="CE241" s="113"/>
      <c r="CF241" s="113"/>
      <c r="CG241" s="113"/>
      <c r="CH241" s="113"/>
      <c r="CI241" s="113"/>
      <c r="CJ241" s="113"/>
      <c r="CK241" s="113"/>
      <c r="CL241" s="113"/>
      <c r="CM241" s="113"/>
      <c r="CN241" s="113"/>
      <c r="CO241" s="113"/>
      <c r="CP241" s="113"/>
      <c r="CQ241" s="113"/>
      <c r="CR241" s="113"/>
      <c r="CS241" s="113"/>
      <c r="CT241" s="113"/>
      <c r="CU241" s="113"/>
      <c r="CV241" s="113"/>
      <c r="CW241" s="113"/>
      <c r="CX241" s="113"/>
      <c r="CY241" s="113"/>
      <c r="CZ241" s="113"/>
      <c r="DA241" s="113"/>
      <c r="DB241" s="113"/>
    </row>
    <row r="242" spans="1:107" s="7" customFormat="1" ht="33" customHeight="1" thickBot="1" x14ac:dyDescent="0.3">
      <c r="A242" s="28">
        <v>119</v>
      </c>
      <c r="B242" s="29">
        <v>42294900</v>
      </c>
      <c r="C242" s="29">
        <v>1186230121</v>
      </c>
      <c r="D242" s="29" t="s">
        <v>322</v>
      </c>
      <c r="E242" s="29" t="s">
        <v>323</v>
      </c>
      <c r="F242" s="29" t="s">
        <v>24</v>
      </c>
      <c r="G242" s="30">
        <v>1</v>
      </c>
      <c r="H242" s="33">
        <v>380000</v>
      </c>
      <c r="I242" s="33">
        <f t="shared" si="51"/>
        <v>25726</v>
      </c>
      <c r="J242" s="33">
        <f t="shared" si="52"/>
        <v>405726</v>
      </c>
      <c r="K242" s="2"/>
      <c r="L242" s="33">
        <f>H242*39.5/100</f>
        <v>150100</v>
      </c>
      <c r="M242" s="33">
        <f t="shared" si="53"/>
        <v>530100</v>
      </c>
      <c r="N242" s="2"/>
      <c r="O242" s="34"/>
      <c r="P242" s="2"/>
      <c r="Q242" s="70">
        <v>465158</v>
      </c>
      <c r="R242" s="71"/>
      <c r="S242" s="2"/>
      <c r="T242" s="33">
        <f t="shared" si="54"/>
        <v>530100</v>
      </c>
      <c r="U242" s="6"/>
      <c r="V242" s="3"/>
      <c r="W242" s="3"/>
      <c r="X242" s="3"/>
      <c r="Y242" s="3"/>
      <c r="Z242" s="3"/>
      <c r="AA242" s="3"/>
      <c r="AB242" s="3"/>
      <c r="AC242" s="3"/>
      <c r="AD242" s="3"/>
      <c r="AE242" s="3"/>
      <c r="AF242" s="3"/>
      <c r="AG242" s="3"/>
      <c r="AH242" s="3"/>
      <c r="AI242" s="3"/>
      <c r="AJ242" s="3"/>
      <c r="AK242" s="3"/>
      <c r="AT242"/>
      <c r="AU242"/>
      <c r="AV242"/>
      <c r="AW242"/>
      <c r="AX242"/>
      <c r="AY242"/>
      <c r="AZ242"/>
      <c r="BA242"/>
      <c r="BB242"/>
      <c r="BU242" s="113"/>
      <c r="BV242" s="113"/>
      <c r="BW242" s="113"/>
      <c r="BX242" s="113"/>
      <c r="BY242" s="113"/>
      <c r="BZ242" s="113"/>
      <c r="CA242" s="113"/>
      <c r="CB242" s="113"/>
      <c r="CC242" s="113"/>
      <c r="CD242" s="113"/>
      <c r="CE242" s="113"/>
      <c r="CF242" s="113"/>
      <c r="CG242" s="113"/>
      <c r="CH242" s="113"/>
      <c r="CI242" s="113"/>
      <c r="CJ242" s="113"/>
      <c r="CK242" s="113"/>
      <c r="CL242" s="113"/>
      <c r="CM242" s="113"/>
      <c r="CN242" s="113"/>
      <c r="CO242" s="113"/>
      <c r="CP242" s="113"/>
      <c r="CQ242" s="113"/>
      <c r="CR242" s="113"/>
      <c r="CS242" s="113"/>
      <c r="CT242" s="113"/>
      <c r="CU242" s="113"/>
      <c r="CV242" s="113"/>
      <c r="CW242" s="113"/>
      <c r="CX242" s="113"/>
      <c r="CY242" s="113"/>
      <c r="CZ242" s="113"/>
      <c r="DA242" s="113"/>
      <c r="DB242" s="113"/>
    </row>
    <row r="243" spans="1:107" s="7" customFormat="1" thickBot="1" x14ac:dyDescent="0.3">
      <c r="A243" s="41"/>
      <c r="B243" s="41"/>
      <c r="C243" s="41"/>
      <c r="D243" s="41"/>
      <c r="E243" s="41"/>
      <c r="F243" s="41"/>
      <c r="G243" s="41"/>
      <c r="H243" s="3"/>
      <c r="I243" s="3"/>
      <c r="J243" s="3"/>
      <c r="K243" s="4"/>
      <c r="L243" s="4"/>
      <c r="M243" s="4"/>
      <c r="N243" s="4"/>
      <c r="O243" s="4"/>
      <c r="P243" s="4"/>
      <c r="Q243" s="4"/>
      <c r="R243" s="4"/>
      <c r="S243" s="4"/>
      <c r="T243" s="5"/>
      <c r="U243" s="6"/>
      <c r="V243" s="3"/>
      <c r="W243" s="3"/>
      <c r="X243" s="3"/>
      <c r="Y243" s="3"/>
      <c r="Z243" s="3"/>
      <c r="AA243" s="3"/>
      <c r="AB243" s="3"/>
      <c r="AC243" s="3"/>
      <c r="AD243" s="3"/>
      <c r="AE243" s="3"/>
      <c r="AF243" s="3"/>
      <c r="AG243" s="3"/>
      <c r="AH243" s="3"/>
      <c r="AI243" s="3"/>
      <c r="AJ243" s="3"/>
      <c r="AK243" s="3"/>
      <c r="AT243"/>
      <c r="AU243"/>
      <c r="AV243"/>
      <c r="AW243"/>
      <c r="AX243"/>
      <c r="AY243"/>
      <c r="AZ243"/>
      <c r="BA243"/>
      <c r="BB243"/>
      <c r="BU243" s="113"/>
      <c r="BV243" s="113"/>
      <c r="BW243" s="113"/>
      <c r="BX243" s="113"/>
      <c r="BY243" s="113"/>
      <c r="BZ243" s="113"/>
      <c r="CA243" s="113"/>
      <c r="CB243" s="113"/>
      <c r="CC243" s="113"/>
      <c r="CD243" s="113"/>
      <c r="CE243" s="113"/>
      <c r="CF243" s="113"/>
      <c r="CG243" s="113"/>
      <c r="CH243" s="113"/>
      <c r="CI243" s="113"/>
      <c r="CJ243" s="113"/>
      <c r="CK243" s="113"/>
      <c r="CL243" s="113"/>
      <c r="CM243" s="113"/>
      <c r="CN243" s="113"/>
      <c r="CO243" s="113"/>
      <c r="CP243" s="113"/>
      <c r="CQ243" s="113"/>
      <c r="CR243" s="113"/>
      <c r="CS243" s="113"/>
      <c r="CT243" s="113"/>
      <c r="CU243" s="113"/>
      <c r="CV243" s="113"/>
      <c r="CW243" s="113"/>
      <c r="CX243" s="113"/>
      <c r="CY243" s="113"/>
      <c r="CZ243" s="113"/>
      <c r="DA243" s="113"/>
      <c r="DB243" s="113"/>
    </row>
    <row r="244" spans="1:107" s="21" customFormat="1" ht="15.75" customHeight="1" thickBot="1" x14ac:dyDescent="0.3">
      <c r="A244" s="318" t="s">
        <v>324</v>
      </c>
      <c r="B244" s="319"/>
      <c r="C244" s="319"/>
      <c r="D244" s="319"/>
      <c r="E244" s="43"/>
      <c r="F244" s="43"/>
      <c r="G244" s="43"/>
      <c r="H244" s="62"/>
      <c r="I244" s="62"/>
      <c r="J244" s="62"/>
      <c r="K244" s="63"/>
      <c r="L244" s="320" t="s">
        <v>13</v>
      </c>
      <c r="M244" s="320" t="s">
        <v>14</v>
      </c>
      <c r="N244" s="63"/>
      <c r="O244" s="325" t="s">
        <v>15</v>
      </c>
      <c r="P244" s="63"/>
      <c r="Q244" s="329" t="s">
        <v>61</v>
      </c>
      <c r="R244" s="63"/>
      <c r="S244" s="63"/>
      <c r="T244" s="100"/>
      <c r="U244" s="20"/>
      <c r="V244" s="20"/>
      <c r="W244" s="101"/>
      <c r="X244" s="317" t="s">
        <v>2</v>
      </c>
      <c r="Y244" s="317"/>
      <c r="Z244" s="317"/>
      <c r="AA244" s="317"/>
      <c r="AB244" s="101"/>
      <c r="AC244" s="317" t="s">
        <v>325</v>
      </c>
      <c r="AD244" s="317"/>
      <c r="AE244" s="317"/>
      <c r="AF244" s="317"/>
      <c r="AG244" s="101"/>
      <c r="AH244" s="317" t="s">
        <v>246</v>
      </c>
      <c r="AI244" s="317"/>
      <c r="AJ244" s="317"/>
      <c r="AK244" s="317"/>
      <c r="AL244" s="101"/>
      <c r="AM244" s="317" t="s">
        <v>326</v>
      </c>
      <c r="AN244" s="317"/>
      <c r="AO244" s="317"/>
      <c r="AP244" s="317"/>
      <c r="BC244" s="255"/>
      <c r="BD244" s="255"/>
      <c r="BE244" s="255"/>
      <c r="BF244" s="255"/>
      <c r="BG244" s="255"/>
      <c r="BH244" s="255"/>
      <c r="BI244" s="255"/>
      <c r="BJ244" s="255"/>
      <c r="BK244" s="255"/>
      <c r="BL244" s="255"/>
      <c r="BM244" s="255"/>
      <c r="BN244" s="255"/>
      <c r="BO244" s="255"/>
      <c r="BP244" s="255"/>
      <c r="BQ244" s="255"/>
      <c r="BR244" s="255"/>
      <c r="BS244" s="255"/>
      <c r="BT244" s="255"/>
      <c r="BU244" s="258"/>
      <c r="BV244" s="258"/>
      <c r="BW244" s="258"/>
      <c r="BX244" s="258"/>
      <c r="BY244" s="258"/>
      <c r="BZ244" s="258"/>
      <c r="CA244" s="258"/>
      <c r="CB244" s="258"/>
      <c r="CC244" s="258"/>
      <c r="CD244" s="258"/>
      <c r="CE244" s="258"/>
      <c r="CF244" s="258"/>
      <c r="CG244" s="258"/>
      <c r="CH244" s="258"/>
      <c r="CI244" s="258"/>
      <c r="CJ244" s="258"/>
      <c r="CK244" s="258"/>
      <c r="CL244" s="258"/>
      <c r="CM244" s="258"/>
      <c r="CN244" s="258"/>
      <c r="CO244" s="258"/>
      <c r="CP244" s="258"/>
      <c r="CQ244" s="258"/>
      <c r="CR244" s="258"/>
      <c r="CS244" s="258"/>
      <c r="CT244" s="258"/>
      <c r="CU244" s="258"/>
      <c r="CV244" s="258"/>
      <c r="CW244" s="258"/>
      <c r="CX244" s="258"/>
      <c r="CY244" s="258"/>
      <c r="CZ244" s="258"/>
      <c r="DA244" s="258"/>
      <c r="DB244" s="258"/>
      <c r="DC244" s="255"/>
    </row>
    <row r="245" spans="1:107" s="21" customFormat="1" ht="23.25" thickBot="1" x14ac:dyDescent="0.3">
      <c r="A245" s="322" t="s">
        <v>327</v>
      </c>
      <c r="B245" s="323"/>
      <c r="C245" s="323"/>
      <c r="D245" s="323"/>
      <c r="E245" s="80"/>
      <c r="F245" s="80"/>
      <c r="G245" s="80"/>
      <c r="H245" s="50"/>
      <c r="I245" s="50"/>
      <c r="J245" s="50"/>
      <c r="K245" s="81"/>
      <c r="L245" s="320"/>
      <c r="M245" s="320"/>
      <c r="N245" s="81"/>
      <c r="O245" s="327"/>
      <c r="P245" s="81"/>
      <c r="Q245" s="330"/>
      <c r="R245" s="81"/>
      <c r="S245" s="81"/>
      <c r="T245" s="104"/>
      <c r="U245" s="20"/>
      <c r="V245" s="20"/>
      <c r="W245" s="101"/>
      <c r="X245" s="105" t="s">
        <v>18</v>
      </c>
      <c r="Y245" s="105" t="s">
        <v>19</v>
      </c>
      <c r="Z245" s="105" t="s">
        <v>20</v>
      </c>
      <c r="AA245" s="105" t="s">
        <v>21</v>
      </c>
      <c r="AB245" s="101"/>
      <c r="AC245" s="105" t="s">
        <v>18</v>
      </c>
      <c r="AD245" s="105" t="s">
        <v>19</v>
      </c>
      <c r="AE245" s="105" t="s">
        <v>20</v>
      </c>
      <c r="AF245" s="105" t="s">
        <v>21</v>
      </c>
      <c r="AG245" s="101"/>
      <c r="AH245" s="105" t="s">
        <v>18</v>
      </c>
      <c r="AI245" s="105" t="s">
        <v>19</v>
      </c>
      <c r="AJ245" s="105" t="s">
        <v>20</v>
      </c>
      <c r="AK245" s="105" t="s">
        <v>21</v>
      </c>
      <c r="AL245" s="101"/>
      <c r="AM245" s="105" t="s">
        <v>18</v>
      </c>
      <c r="AN245" s="105" t="s">
        <v>19</v>
      </c>
      <c r="AO245" s="105" t="s">
        <v>20</v>
      </c>
      <c r="AP245" s="105" t="s">
        <v>21</v>
      </c>
      <c r="BC245" s="255"/>
      <c r="BD245" s="255"/>
      <c r="BE245" s="255"/>
      <c r="BF245" s="255"/>
      <c r="BG245" s="255"/>
      <c r="BH245" s="255"/>
      <c r="BI245" s="255"/>
      <c r="BJ245" s="255"/>
      <c r="BK245" s="255"/>
      <c r="BL245" s="255"/>
      <c r="BM245" s="255"/>
      <c r="BN245" s="255"/>
      <c r="BO245" s="255"/>
      <c r="BP245" s="255"/>
      <c r="BQ245" s="255"/>
      <c r="BR245" s="255"/>
      <c r="BS245" s="255"/>
      <c r="BT245" s="255"/>
      <c r="BU245" s="258"/>
      <c r="BV245" s="258"/>
      <c r="BW245" s="258"/>
      <c r="BX245" s="258"/>
      <c r="BY245" s="258"/>
      <c r="BZ245" s="258"/>
      <c r="CA245" s="258"/>
      <c r="CB245" s="258"/>
      <c r="CC245" s="258"/>
      <c r="CD245" s="258"/>
      <c r="CE245" s="258"/>
      <c r="CF245" s="258"/>
      <c r="CG245" s="258"/>
      <c r="CH245" s="258"/>
      <c r="CI245" s="258"/>
      <c r="CJ245" s="258"/>
      <c r="CK245" s="258"/>
      <c r="CL245" s="258"/>
      <c r="CM245" s="258"/>
      <c r="CN245" s="258"/>
      <c r="CO245" s="258"/>
      <c r="CP245" s="258"/>
      <c r="CQ245" s="258"/>
      <c r="CR245" s="258"/>
      <c r="CS245" s="258"/>
      <c r="CT245" s="258"/>
      <c r="CU245" s="258"/>
      <c r="CV245" s="258"/>
      <c r="CW245" s="258"/>
      <c r="CX245" s="258"/>
      <c r="CY245" s="258"/>
      <c r="CZ245" s="258"/>
      <c r="DA245" s="258"/>
      <c r="DB245" s="258"/>
      <c r="DC245" s="255"/>
    </row>
    <row r="246" spans="1:107" s="7" customFormat="1" ht="39" customHeight="1" thickBot="1" x14ac:dyDescent="0.3">
      <c r="A246" s="22" t="s">
        <v>48</v>
      </c>
      <c r="B246" s="23" t="s">
        <v>4</v>
      </c>
      <c r="C246" s="23" t="s">
        <v>76</v>
      </c>
      <c r="D246" s="23" t="s">
        <v>50</v>
      </c>
      <c r="E246" s="83" t="s">
        <v>102</v>
      </c>
      <c r="F246" s="83" t="s">
        <v>52</v>
      </c>
      <c r="G246" s="52" t="s">
        <v>9</v>
      </c>
      <c r="H246" s="83" t="s">
        <v>78</v>
      </c>
      <c r="I246" s="83" t="s">
        <v>11</v>
      </c>
      <c r="J246" s="83" t="s">
        <v>12</v>
      </c>
      <c r="K246" s="38"/>
      <c r="L246" s="320"/>
      <c r="M246" s="320"/>
      <c r="N246" s="38"/>
      <c r="O246" s="326"/>
      <c r="P246" s="38"/>
      <c r="Q246" s="53" t="s">
        <v>16</v>
      </c>
      <c r="R246" s="38"/>
      <c r="S246" s="38"/>
      <c r="T246" s="54" t="s">
        <v>17</v>
      </c>
      <c r="U246" s="6"/>
      <c r="V246" s="3"/>
      <c r="W246" s="72"/>
      <c r="X246" s="366">
        <v>450000</v>
      </c>
      <c r="Y246" s="362">
        <v>0</v>
      </c>
      <c r="Z246" s="366">
        <v>450000</v>
      </c>
      <c r="AA246" s="362"/>
      <c r="AB246" s="367" t="s">
        <v>286</v>
      </c>
      <c r="AC246" s="366">
        <v>450000</v>
      </c>
      <c r="AD246" s="366">
        <f>AC246*16/100</f>
        <v>72000</v>
      </c>
      <c r="AE246" s="366">
        <f>AC246+AD246</f>
        <v>522000</v>
      </c>
      <c r="AF246" s="362"/>
      <c r="AG246" s="72"/>
      <c r="AH246" s="366">
        <v>347900</v>
      </c>
      <c r="AI246" s="366">
        <v>0</v>
      </c>
      <c r="AJ246" s="366">
        <f>AH246+AI246</f>
        <v>347900</v>
      </c>
      <c r="AK246" s="362"/>
      <c r="AL246" s="72"/>
      <c r="AM246" s="366">
        <v>415000</v>
      </c>
      <c r="AN246" s="366">
        <f>AM246*16/100</f>
        <v>66400</v>
      </c>
      <c r="AO246" s="366">
        <f>AM246+AN246</f>
        <v>481400</v>
      </c>
      <c r="AP246" s="362"/>
      <c r="AT246"/>
      <c r="AU246"/>
      <c r="AV246"/>
      <c r="AW246"/>
      <c r="AX246"/>
      <c r="AY246"/>
      <c r="AZ246"/>
      <c r="BA246"/>
      <c r="BB246"/>
      <c r="BU246" s="113"/>
      <c r="BV246" s="113"/>
      <c r="BW246" s="113"/>
      <c r="BX246" s="113"/>
      <c r="BY246" s="113"/>
      <c r="BZ246" s="113"/>
      <c r="CA246" s="113"/>
      <c r="CB246" s="113"/>
      <c r="CC246" s="113"/>
      <c r="CD246" s="113"/>
      <c r="CE246" s="113"/>
      <c r="CF246" s="113"/>
      <c r="CG246" s="113"/>
      <c r="CH246" s="113"/>
      <c r="CI246" s="113"/>
      <c r="CJ246" s="113"/>
      <c r="CK246" s="113"/>
      <c r="CL246" s="113"/>
      <c r="CM246" s="113"/>
      <c r="CN246" s="113"/>
      <c r="CO246" s="113"/>
      <c r="CP246" s="113"/>
      <c r="CQ246" s="113"/>
      <c r="CR246" s="113"/>
      <c r="CS246" s="113"/>
      <c r="CT246" s="113"/>
      <c r="CU246" s="113"/>
      <c r="CV246" s="113"/>
      <c r="CW246" s="113"/>
      <c r="CX246" s="113"/>
      <c r="CY246" s="113"/>
      <c r="CZ246" s="113"/>
      <c r="DA246" s="113"/>
      <c r="DB246" s="113"/>
    </row>
    <row r="247" spans="1:107" s="7" customFormat="1" ht="68.25" customHeight="1" x14ac:dyDescent="0.25">
      <c r="A247" s="370">
        <v>120</v>
      </c>
      <c r="B247" s="370">
        <v>42231602</v>
      </c>
      <c r="C247" s="370">
        <v>1196430816</v>
      </c>
      <c r="D247" s="370" t="s">
        <v>328</v>
      </c>
      <c r="E247" s="163" t="s">
        <v>329</v>
      </c>
      <c r="F247" s="370" t="s">
        <v>24</v>
      </c>
      <c r="G247" s="370">
        <v>7</v>
      </c>
      <c r="H247" s="375">
        <v>325520</v>
      </c>
      <c r="I247" s="375">
        <f>H247*6.77/100</f>
        <v>22037.703999999998</v>
      </c>
      <c r="J247" s="375">
        <f>H247+I247</f>
        <v>347557.70400000003</v>
      </c>
      <c r="K247" s="2"/>
      <c r="L247" s="375">
        <f>H247*39.5/100</f>
        <v>128580.4</v>
      </c>
      <c r="M247" s="375">
        <f>H247+L247</f>
        <v>454100.4</v>
      </c>
      <c r="N247" s="2"/>
      <c r="O247" s="372">
        <f>AVERAGE(Z246,AE246,AJ246,AO246)</f>
        <v>450325</v>
      </c>
      <c r="P247" s="2"/>
      <c r="Q247" s="375">
        <v>450000</v>
      </c>
      <c r="R247" s="4"/>
      <c r="S247" s="2"/>
      <c r="T247" s="375">
        <f>O247</f>
        <v>450325</v>
      </c>
      <c r="U247" s="6"/>
      <c r="V247" s="3"/>
      <c r="W247" s="72"/>
      <c r="X247" s="366"/>
      <c r="Y247" s="362"/>
      <c r="Z247" s="366"/>
      <c r="AA247" s="362"/>
      <c r="AB247" s="368"/>
      <c r="AC247" s="366"/>
      <c r="AD247" s="362"/>
      <c r="AE247" s="366"/>
      <c r="AF247" s="362"/>
      <c r="AG247" s="72"/>
      <c r="AH247" s="366"/>
      <c r="AI247" s="362"/>
      <c r="AJ247" s="366"/>
      <c r="AK247" s="362"/>
      <c r="AL247" s="72"/>
      <c r="AM247" s="366"/>
      <c r="AN247" s="362"/>
      <c r="AO247" s="366"/>
      <c r="AP247" s="362"/>
      <c r="AT247"/>
      <c r="AU247"/>
      <c r="AV247"/>
      <c r="AW247"/>
      <c r="AX247"/>
      <c r="AY247"/>
      <c r="AZ247"/>
      <c r="BA247"/>
      <c r="BB247"/>
      <c r="BU247" s="113"/>
      <c r="BV247" s="113"/>
      <c r="BW247" s="113"/>
      <c r="BX247" s="113"/>
      <c r="BY247" s="113"/>
      <c r="BZ247" s="113"/>
      <c r="CA247" s="113"/>
      <c r="CB247" s="113"/>
      <c r="CC247" s="113"/>
      <c r="CD247" s="113"/>
      <c r="CE247" s="113"/>
      <c r="CF247" s="113"/>
      <c r="CG247" s="113"/>
      <c r="CH247" s="113"/>
      <c r="CI247" s="113"/>
      <c r="CJ247" s="113"/>
      <c r="CK247" s="113"/>
      <c r="CL247" s="113"/>
      <c r="CM247" s="113"/>
      <c r="CN247" s="113"/>
      <c r="CO247" s="113"/>
      <c r="CP247" s="113"/>
      <c r="CQ247" s="113"/>
      <c r="CR247" s="113"/>
      <c r="CS247" s="113"/>
      <c r="CT247" s="113"/>
      <c r="CU247" s="113"/>
      <c r="CV247" s="113"/>
      <c r="CW247" s="113"/>
      <c r="CX247" s="113"/>
      <c r="CY247" s="113"/>
      <c r="CZ247" s="113"/>
      <c r="DA247" s="113"/>
      <c r="DB247" s="113"/>
    </row>
    <row r="248" spans="1:107" s="7" customFormat="1" ht="30" x14ac:dyDescent="0.25">
      <c r="A248" s="370"/>
      <c r="B248" s="370"/>
      <c r="C248" s="370"/>
      <c r="D248" s="370"/>
      <c r="E248" s="163" t="s">
        <v>330</v>
      </c>
      <c r="F248" s="370"/>
      <c r="G248" s="370"/>
      <c r="H248" s="375"/>
      <c r="I248" s="375"/>
      <c r="J248" s="373"/>
      <c r="K248" s="2"/>
      <c r="L248" s="375"/>
      <c r="M248" s="373"/>
      <c r="N248" s="2"/>
      <c r="O248" s="373"/>
      <c r="P248" s="2"/>
      <c r="Q248" s="375"/>
      <c r="R248" s="4"/>
      <c r="S248" s="2"/>
      <c r="T248" s="375"/>
      <c r="U248" s="6"/>
      <c r="V248" s="3"/>
      <c r="W248" s="72" t="s">
        <v>331</v>
      </c>
      <c r="X248" s="366"/>
      <c r="Y248" s="362"/>
      <c r="Z248" s="366"/>
      <c r="AA248" s="362"/>
      <c r="AB248" s="368"/>
      <c r="AC248" s="366"/>
      <c r="AD248" s="362"/>
      <c r="AE248" s="366"/>
      <c r="AF248" s="362"/>
      <c r="AG248" s="211" t="s">
        <v>259</v>
      </c>
      <c r="AH248" s="366"/>
      <c r="AI248" s="362"/>
      <c r="AJ248" s="366"/>
      <c r="AK248" s="362"/>
      <c r="AL248" s="211"/>
      <c r="AM248" s="366"/>
      <c r="AN248" s="362"/>
      <c r="AO248" s="366"/>
      <c r="AP248" s="362"/>
      <c r="AT248"/>
      <c r="AU248"/>
      <c r="AV248"/>
      <c r="AW248"/>
      <c r="AX248"/>
      <c r="AY248"/>
      <c r="AZ248"/>
      <c r="BA248"/>
      <c r="BB248"/>
      <c r="BU248" s="113"/>
      <c r="BV248" s="113"/>
      <c r="BW248" s="113"/>
      <c r="BX248" s="113"/>
      <c r="BY248" s="113"/>
      <c r="BZ248" s="113"/>
      <c r="CA248" s="113"/>
      <c r="CB248" s="113"/>
      <c r="CC248" s="113"/>
      <c r="CD248" s="113"/>
      <c r="CE248" s="113"/>
      <c r="CF248" s="113"/>
      <c r="CG248" s="113"/>
      <c r="CH248" s="113"/>
      <c r="CI248" s="113"/>
      <c r="CJ248" s="113"/>
      <c r="CK248" s="113"/>
      <c r="CL248" s="113"/>
      <c r="CM248" s="113"/>
      <c r="CN248" s="113"/>
      <c r="CO248" s="113"/>
      <c r="CP248" s="113"/>
      <c r="CQ248" s="113"/>
      <c r="CR248" s="113"/>
      <c r="CS248" s="113"/>
      <c r="CT248" s="113"/>
      <c r="CU248" s="113"/>
      <c r="CV248" s="113"/>
      <c r="CW248" s="113"/>
      <c r="CX248" s="113"/>
      <c r="CY248" s="113"/>
      <c r="CZ248" s="113"/>
      <c r="DA248" s="113"/>
      <c r="DB248" s="113"/>
    </row>
    <row r="249" spans="1:107" s="7" customFormat="1" ht="15" x14ac:dyDescent="0.25">
      <c r="A249" s="370"/>
      <c r="B249" s="370"/>
      <c r="C249" s="370"/>
      <c r="D249" s="370"/>
      <c r="E249" s="163" t="s">
        <v>332</v>
      </c>
      <c r="F249" s="370"/>
      <c r="G249" s="370"/>
      <c r="H249" s="375"/>
      <c r="I249" s="375"/>
      <c r="J249" s="373"/>
      <c r="K249" s="2"/>
      <c r="L249" s="375"/>
      <c r="M249" s="373"/>
      <c r="N249" s="2"/>
      <c r="O249" s="373"/>
      <c r="P249" s="2"/>
      <c r="Q249" s="375"/>
      <c r="R249" s="4"/>
      <c r="S249" s="2"/>
      <c r="T249" s="375"/>
      <c r="U249" s="6"/>
      <c r="V249" s="3"/>
      <c r="W249" s="72"/>
      <c r="X249" s="366"/>
      <c r="Y249" s="362"/>
      <c r="Z249" s="366"/>
      <c r="AA249" s="362"/>
      <c r="AB249" s="368"/>
      <c r="AC249" s="366"/>
      <c r="AD249" s="362"/>
      <c r="AE249" s="366"/>
      <c r="AF249" s="362"/>
      <c r="AG249" s="72"/>
      <c r="AH249" s="366"/>
      <c r="AI249" s="362"/>
      <c r="AJ249" s="366"/>
      <c r="AK249" s="362"/>
      <c r="AL249" s="72"/>
      <c r="AM249" s="366"/>
      <c r="AN249" s="362"/>
      <c r="AO249" s="366"/>
      <c r="AP249" s="362"/>
      <c r="AT249"/>
      <c r="AU249"/>
      <c r="AV249"/>
      <c r="AW249"/>
      <c r="AX249"/>
      <c r="AY249"/>
      <c r="AZ249"/>
      <c r="BA249"/>
      <c r="BB249"/>
      <c r="BU249" s="113"/>
      <c r="BV249" s="113"/>
      <c r="BW249" s="113"/>
      <c r="BX249" s="113"/>
      <c r="BY249" s="113"/>
      <c r="BZ249" s="113"/>
      <c r="CA249" s="113"/>
      <c r="CB249" s="113"/>
      <c r="CC249" s="113"/>
      <c r="CD249" s="113"/>
      <c r="CE249" s="113"/>
      <c r="CF249" s="113"/>
      <c r="CG249" s="113"/>
      <c r="CH249" s="113"/>
      <c r="CI249" s="113"/>
      <c r="CJ249" s="113"/>
      <c r="CK249" s="113"/>
      <c r="CL249" s="113"/>
      <c r="CM249" s="113"/>
      <c r="CN249" s="113"/>
      <c r="CO249" s="113"/>
      <c r="CP249" s="113"/>
      <c r="CQ249" s="113"/>
      <c r="CR249" s="113"/>
      <c r="CS249" s="113"/>
      <c r="CT249" s="113"/>
      <c r="CU249" s="113"/>
      <c r="CV249" s="113"/>
      <c r="CW249" s="113"/>
      <c r="CX249" s="113"/>
      <c r="CY249" s="113"/>
      <c r="CZ249" s="113"/>
      <c r="DA249" s="113"/>
      <c r="DB249" s="113"/>
    </row>
    <row r="250" spans="1:107" s="7" customFormat="1" ht="15" x14ac:dyDescent="0.25">
      <c r="A250" s="370"/>
      <c r="B250" s="370"/>
      <c r="C250" s="370"/>
      <c r="D250" s="370"/>
      <c r="E250" s="163" t="s">
        <v>333</v>
      </c>
      <c r="F250" s="370"/>
      <c r="G250" s="370"/>
      <c r="H250" s="375"/>
      <c r="I250" s="375"/>
      <c r="J250" s="373"/>
      <c r="K250" s="2"/>
      <c r="L250" s="375"/>
      <c r="M250" s="373"/>
      <c r="N250" s="2"/>
      <c r="O250" s="373"/>
      <c r="P250" s="2"/>
      <c r="Q250" s="375"/>
      <c r="R250" s="4"/>
      <c r="S250" s="2"/>
      <c r="T250" s="375"/>
      <c r="U250" s="6"/>
      <c r="V250" s="3"/>
      <c r="W250" s="72"/>
      <c r="X250" s="366"/>
      <c r="Y250" s="362"/>
      <c r="Z250" s="366"/>
      <c r="AA250" s="362"/>
      <c r="AB250" s="368"/>
      <c r="AC250" s="366"/>
      <c r="AD250" s="362"/>
      <c r="AE250" s="366"/>
      <c r="AF250" s="362"/>
      <c r="AG250" s="72"/>
      <c r="AH250" s="366"/>
      <c r="AI250" s="362"/>
      <c r="AJ250" s="366"/>
      <c r="AK250" s="362"/>
      <c r="AL250" s="72" t="s">
        <v>334</v>
      </c>
      <c r="AM250" s="366"/>
      <c r="AN250" s="362"/>
      <c r="AO250" s="366"/>
      <c r="AP250" s="362"/>
      <c r="AT250"/>
      <c r="AU250"/>
      <c r="AV250"/>
      <c r="AW250"/>
      <c r="AX250"/>
      <c r="AY250"/>
      <c r="AZ250"/>
      <c r="BA250"/>
      <c r="BB250"/>
      <c r="BU250" s="113"/>
      <c r="BV250" s="113"/>
      <c r="BW250" s="113"/>
      <c r="BX250" s="113"/>
      <c r="BY250" s="113"/>
      <c r="BZ250" s="113"/>
      <c r="CA250" s="113"/>
      <c r="CB250" s="113"/>
      <c r="CC250" s="113"/>
      <c r="CD250" s="113"/>
      <c r="CE250" s="113"/>
      <c r="CF250" s="113"/>
      <c r="CG250" s="113"/>
      <c r="CH250" s="113"/>
      <c r="CI250" s="113"/>
      <c r="CJ250" s="113"/>
      <c r="CK250" s="113"/>
      <c r="CL250" s="113"/>
      <c r="CM250" s="113"/>
      <c r="CN250" s="113"/>
      <c r="CO250" s="113"/>
      <c r="CP250" s="113"/>
      <c r="CQ250" s="113"/>
      <c r="CR250" s="113"/>
      <c r="CS250" s="113"/>
      <c r="CT250" s="113"/>
      <c r="CU250" s="113"/>
      <c r="CV250" s="113"/>
      <c r="CW250" s="113"/>
      <c r="CX250" s="113"/>
      <c r="CY250" s="113"/>
      <c r="CZ250" s="113"/>
      <c r="DA250" s="113"/>
      <c r="DB250" s="113"/>
    </row>
    <row r="251" spans="1:107" s="7" customFormat="1" ht="15" x14ac:dyDescent="0.25">
      <c r="A251" s="370"/>
      <c r="B251" s="370"/>
      <c r="C251" s="370"/>
      <c r="D251" s="370"/>
      <c r="E251" s="163" t="s">
        <v>335</v>
      </c>
      <c r="F251" s="370"/>
      <c r="G251" s="370"/>
      <c r="H251" s="375"/>
      <c r="I251" s="375"/>
      <c r="J251" s="373"/>
      <c r="K251" s="2"/>
      <c r="L251" s="375"/>
      <c r="M251" s="373"/>
      <c r="N251" s="2"/>
      <c r="O251" s="373"/>
      <c r="P251" s="2"/>
      <c r="Q251" s="375"/>
      <c r="R251" s="4"/>
      <c r="S251" s="2"/>
      <c r="T251" s="375"/>
      <c r="U251" s="6"/>
      <c r="V251" s="3"/>
      <c r="W251" s="72"/>
      <c r="X251" s="366"/>
      <c r="Y251" s="362"/>
      <c r="Z251" s="366"/>
      <c r="AA251" s="362"/>
      <c r="AB251" s="368"/>
      <c r="AC251" s="366"/>
      <c r="AD251" s="362"/>
      <c r="AE251" s="366"/>
      <c r="AF251" s="362"/>
      <c r="AG251" s="72"/>
      <c r="AH251" s="366"/>
      <c r="AI251" s="362"/>
      <c r="AJ251" s="366"/>
      <c r="AK251" s="362"/>
      <c r="AL251" s="72"/>
      <c r="AM251" s="366"/>
      <c r="AN251" s="362"/>
      <c r="AO251" s="366"/>
      <c r="AP251" s="362"/>
      <c r="AT251"/>
      <c r="AU251"/>
      <c r="AV251"/>
      <c r="AW251"/>
      <c r="AX251"/>
      <c r="AY251"/>
      <c r="AZ251"/>
      <c r="BA251"/>
      <c r="BB251"/>
      <c r="BU251" s="113"/>
      <c r="BV251" s="113"/>
      <c r="BW251" s="113"/>
      <c r="BX251" s="113"/>
      <c r="BY251" s="113"/>
      <c r="BZ251" s="113"/>
      <c r="CA251" s="113"/>
      <c r="CB251" s="113"/>
      <c r="CC251" s="113"/>
      <c r="CD251" s="113"/>
      <c r="CE251" s="113"/>
      <c r="CF251" s="113"/>
      <c r="CG251" s="113"/>
      <c r="CH251" s="113"/>
      <c r="CI251" s="113"/>
      <c r="CJ251" s="113"/>
      <c r="CK251" s="113"/>
      <c r="CL251" s="113"/>
      <c r="CM251" s="113"/>
      <c r="CN251" s="113"/>
      <c r="CO251" s="113"/>
      <c r="CP251" s="113"/>
      <c r="CQ251" s="113"/>
      <c r="CR251" s="113"/>
      <c r="CS251" s="113"/>
      <c r="CT251" s="113"/>
      <c r="CU251" s="113"/>
      <c r="CV251" s="113"/>
      <c r="CW251" s="113"/>
      <c r="CX251" s="113"/>
      <c r="CY251" s="113"/>
      <c r="CZ251" s="113"/>
      <c r="DA251" s="113"/>
      <c r="DB251" s="113"/>
    </row>
    <row r="252" spans="1:107" s="7" customFormat="1" ht="15" x14ac:dyDescent="0.25">
      <c r="A252" s="370"/>
      <c r="B252" s="370"/>
      <c r="C252" s="370"/>
      <c r="D252" s="370"/>
      <c r="E252" s="163" t="s">
        <v>336</v>
      </c>
      <c r="F252" s="370"/>
      <c r="G252" s="370"/>
      <c r="H252" s="375"/>
      <c r="I252" s="375"/>
      <c r="J252" s="373"/>
      <c r="K252" s="2"/>
      <c r="L252" s="375"/>
      <c r="M252" s="373"/>
      <c r="N252" s="2"/>
      <c r="O252" s="373"/>
      <c r="P252" s="2"/>
      <c r="Q252" s="375"/>
      <c r="R252" s="4"/>
      <c r="S252" s="2"/>
      <c r="T252" s="375"/>
      <c r="U252" s="6"/>
      <c r="V252" s="3"/>
      <c r="W252" s="72"/>
      <c r="X252" s="366"/>
      <c r="Y252" s="362"/>
      <c r="Z252" s="366"/>
      <c r="AA252" s="362"/>
      <c r="AB252" s="368"/>
      <c r="AC252" s="366"/>
      <c r="AD252" s="362"/>
      <c r="AE252" s="366"/>
      <c r="AF252" s="362"/>
      <c r="AG252" s="72"/>
      <c r="AH252" s="366"/>
      <c r="AI252" s="362"/>
      <c r="AJ252" s="366"/>
      <c r="AK252" s="362"/>
      <c r="AL252" s="72"/>
      <c r="AM252" s="366"/>
      <c r="AN252" s="362"/>
      <c r="AO252" s="366"/>
      <c r="AP252" s="362"/>
      <c r="AT252"/>
      <c r="AU252"/>
      <c r="AV252"/>
      <c r="AW252"/>
      <c r="AX252"/>
      <c r="AY252"/>
      <c r="AZ252"/>
      <c r="BA252"/>
      <c r="BB252"/>
      <c r="BU252" s="113"/>
      <c r="BV252" s="113"/>
      <c r="BW252" s="113"/>
      <c r="BX252" s="113"/>
      <c r="BY252" s="113"/>
      <c r="BZ252" s="113"/>
      <c r="CA252" s="113"/>
      <c r="CB252" s="113"/>
      <c r="CC252" s="113"/>
      <c r="CD252" s="113"/>
      <c r="CE252" s="113"/>
      <c r="CF252" s="113"/>
      <c r="CG252" s="113"/>
      <c r="CH252" s="113"/>
      <c r="CI252" s="113"/>
      <c r="CJ252" s="113"/>
      <c r="CK252" s="113"/>
      <c r="CL252" s="113"/>
      <c r="CM252" s="113"/>
      <c r="CN252" s="113"/>
      <c r="CO252" s="113"/>
      <c r="CP252" s="113"/>
      <c r="CQ252" s="113"/>
      <c r="CR252" s="113"/>
      <c r="CS252" s="113"/>
      <c r="CT252" s="113"/>
      <c r="CU252" s="113"/>
      <c r="CV252" s="113"/>
      <c r="CW252" s="113"/>
      <c r="CX252" s="113"/>
      <c r="CY252" s="113"/>
      <c r="CZ252" s="113"/>
      <c r="DA252" s="113"/>
      <c r="DB252" s="113"/>
    </row>
    <row r="253" spans="1:107" s="7" customFormat="1" ht="22.5" customHeight="1" x14ac:dyDescent="0.25">
      <c r="A253" s="370"/>
      <c r="B253" s="370"/>
      <c r="C253" s="370"/>
      <c r="D253" s="370"/>
      <c r="E253" s="163" t="s">
        <v>337</v>
      </c>
      <c r="F253" s="370"/>
      <c r="G253" s="370"/>
      <c r="H253" s="375"/>
      <c r="I253" s="375"/>
      <c r="J253" s="373"/>
      <c r="K253" s="2"/>
      <c r="L253" s="375"/>
      <c r="M253" s="373"/>
      <c r="N253" s="2"/>
      <c r="O253" s="373"/>
      <c r="P253" s="2"/>
      <c r="Q253" s="375"/>
      <c r="R253" s="4"/>
      <c r="S253" s="2"/>
      <c r="T253" s="375"/>
      <c r="U253" s="6"/>
      <c r="V253" s="3"/>
      <c r="W253" s="72"/>
      <c r="X253" s="366"/>
      <c r="Y253" s="362"/>
      <c r="Z253" s="366"/>
      <c r="AA253" s="362"/>
      <c r="AB253" s="368"/>
      <c r="AC253" s="366"/>
      <c r="AD253" s="362"/>
      <c r="AE253" s="366"/>
      <c r="AF253" s="362"/>
      <c r="AG253" s="72"/>
      <c r="AH253" s="366"/>
      <c r="AI253" s="362"/>
      <c r="AJ253" s="366"/>
      <c r="AK253" s="362"/>
      <c r="AL253" s="72"/>
      <c r="AM253" s="366"/>
      <c r="AN253" s="362"/>
      <c r="AO253" s="366"/>
      <c r="AP253" s="362"/>
      <c r="AT253"/>
      <c r="AU253"/>
      <c r="AV253"/>
      <c r="AW253"/>
      <c r="AX253"/>
      <c r="AY253"/>
      <c r="AZ253"/>
      <c r="BA253"/>
      <c r="BB253"/>
      <c r="BU253" s="113"/>
      <c r="BV253" s="113"/>
      <c r="BW253" s="113"/>
      <c r="BX253" s="113"/>
      <c r="BY253" s="113"/>
      <c r="BZ253" s="113"/>
      <c r="CA253" s="113"/>
      <c r="CB253" s="113"/>
      <c r="CC253" s="113"/>
      <c r="CD253" s="113"/>
      <c r="CE253" s="113"/>
      <c r="CF253" s="113"/>
      <c r="CG253" s="113"/>
      <c r="CH253" s="113"/>
      <c r="CI253" s="113"/>
      <c r="CJ253" s="113"/>
      <c r="CK253" s="113"/>
      <c r="CL253" s="113"/>
      <c r="CM253" s="113"/>
      <c r="CN253" s="113"/>
      <c r="CO253" s="113"/>
      <c r="CP253" s="113"/>
      <c r="CQ253" s="113"/>
      <c r="CR253" s="113"/>
      <c r="CS253" s="113"/>
      <c r="CT253" s="113"/>
      <c r="CU253" s="113"/>
      <c r="CV253" s="113"/>
      <c r="CW253" s="113"/>
      <c r="CX253" s="113"/>
      <c r="CY253" s="113"/>
      <c r="CZ253" s="113"/>
      <c r="DA253" s="113"/>
      <c r="DB253" s="113"/>
    </row>
    <row r="254" spans="1:107" s="7" customFormat="1" ht="15" x14ac:dyDescent="0.25">
      <c r="A254" s="370"/>
      <c r="B254" s="370"/>
      <c r="C254" s="370"/>
      <c r="D254" s="370"/>
      <c r="E254" s="163" t="s">
        <v>338</v>
      </c>
      <c r="F254" s="370"/>
      <c r="G254" s="370"/>
      <c r="H254" s="375"/>
      <c r="I254" s="375"/>
      <c r="J254" s="373"/>
      <c r="K254" s="2"/>
      <c r="L254" s="375"/>
      <c r="M254" s="373"/>
      <c r="N254" s="2"/>
      <c r="O254" s="373"/>
      <c r="P254" s="2"/>
      <c r="Q254" s="375"/>
      <c r="R254" s="4"/>
      <c r="S254" s="2"/>
      <c r="T254" s="375"/>
      <c r="U254" s="6"/>
      <c r="V254" s="3"/>
      <c r="W254" s="72"/>
      <c r="X254" s="366"/>
      <c r="Y254" s="362"/>
      <c r="Z254" s="366"/>
      <c r="AA254" s="362"/>
      <c r="AB254" s="368"/>
      <c r="AC254" s="366"/>
      <c r="AD254" s="362"/>
      <c r="AE254" s="366"/>
      <c r="AF254" s="362"/>
      <c r="AG254" s="72"/>
      <c r="AH254" s="366"/>
      <c r="AI254" s="362"/>
      <c r="AJ254" s="366"/>
      <c r="AK254" s="362"/>
      <c r="AL254" s="72"/>
      <c r="AM254" s="366"/>
      <c r="AN254" s="362"/>
      <c r="AO254" s="366"/>
      <c r="AP254" s="362"/>
      <c r="AT254"/>
      <c r="AU254"/>
      <c r="AV254"/>
      <c r="AW254"/>
      <c r="AX254"/>
      <c r="AY254"/>
      <c r="AZ254"/>
      <c r="BA254"/>
      <c r="BB254"/>
      <c r="BU254" s="113"/>
      <c r="BV254" s="113"/>
      <c r="BW254" s="113"/>
      <c r="BX254" s="113"/>
      <c r="BY254" s="113"/>
      <c r="BZ254" s="113"/>
      <c r="CA254" s="113"/>
      <c r="CB254" s="113"/>
      <c r="CC254" s="113"/>
      <c r="CD254" s="113"/>
      <c r="CE254" s="113"/>
      <c r="CF254" s="113"/>
      <c r="CG254" s="113"/>
      <c r="CH254" s="113"/>
      <c r="CI254" s="113"/>
      <c r="CJ254" s="113"/>
      <c r="CK254" s="113"/>
      <c r="CL254" s="113"/>
      <c r="CM254" s="113"/>
      <c r="CN254" s="113"/>
      <c r="CO254" s="113"/>
      <c r="CP254" s="113"/>
      <c r="CQ254" s="113"/>
      <c r="CR254" s="113"/>
      <c r="CS254" s="113"/>
      <c r="CT254" s="113"/>
      <c r="CU254" s="113"/>
      <c r="CV254" s="113"/>
      <c r="CW254" s="113"/>
      <c r="CX254" s="113"/>
      <c r="CY254" s="113"/>
      <c r="CZ254" s="113"/>
      <c r="DA254" s="113"/>
      <c r="DB254" s="113"/>
    </row>
    <row r="255" spans="1:107" s="7" customFormat="1" ht="15" x14ac:dyDescent="0.25">
      <c r="A255" s="370"/>
      <c r="B255" s="370"/>
      <c r="C255" s="370"/>
      <c r="D255" s="370"/>
      <c r="E255" s="163" t="s">
        <v>339</v>
      </c>
      <c r="F255" s="370"/>
      <c r="G255" s="370"/>
      <c r="H255" s="375"/>
      <c r="I255" s="375"/>
      <c r="J255" s="373"/>
      <c r="K255" s="2"/>
      <c r="L255" s="375"/>
      <c r="M255" s="373"/>
      <c r="N255" s="2"/>
      <c r="O255" s="373"/>
      <c r="P255" s="2"/>
      <c r="Q255" s="375"/>
      <c r="R255" s="4"/>
      <c r="S255" s="2"/>
      <c r="T255" s="375"/>
      <c r="U255" s="6"/>
      <c r="V255" s="3"/>
      <c r="W255" s="72"/>
      <c r="X255" s="366"/>
      <c r="Y255" s="362"/>
      <c r="Z255" s="366"/>
      <c r="AA255" s="362"/>
      <c r="AB255" s="368"/>
      <c r="AC255" s="366"/>
      <c r="AD255" s="362"/>
      <c r="AE255" s="366"/>
      <c r="AF255" s="362"/>
      <c r="AG255" s="72"/>
      <c r="AH255" s="366"/>
      <c r="AI255" s="362"/>
      <c r="AJ255" s="366"/>
      <c r="AK255" s="362"/>
      <c r="AL255" s="72"/>
      <c r="AM255" s="366"/>
      <c r="AN255" s="362"/>
      <c r="AO255" s="366"/>
      <c r="AP255" s="362"/>
      <c r="AT255"/>
      <c r="AU255"/>
      <c r="AV255"/>
      <c r="AW255"/>
      <c r="AX255"/>
      <c r="AY255"/>
      <c r="AZ255"/>
      <c r="BA255"/>
      <c r="BB255"/>
      <c r="BU255" s="113"/>
      <c r="BV255" s="113"/>
      <c r="BW255" s="113"/>
      <c r="BX255" s="113"/>
      <c r="BY255" s="113"/>
      <c r="BZ255" s="113"/>
      <c r="CA255" s="113"/>
      <c r="CB255" s="113"/>
      <c r="CC255" s="113"/>
      <c r="CD255" s="113"/>
      <c r="CE255" s="113"/>
      <c r="CF255" s="113"/>
      <c r="CG255" s="113"/>
      <c r="CH255" s="113"/>
      <c r="CI255" s="113"/>
      <c r="CJ255" s="113"/>
      <c r="CK255" s="113"/>
      <c r="CL255" s="113"/>
      <c r="CM255" s="113"/>
      <c r="CN255" s="113"/>
      <c r="CO255" s="113"/>
      <c r="CP255" s="113"/>
      <c r="CQ255" s="113"/>
      <c r="CR255" s="113"/>
      <c r="CS255" s="113"/>
      <c r="CT255" s="113"/>
      <c r="CU255" s="113"/>
      <c r="CV255" s="113"/>
      <c r="CW255" s="113"/>
      <c r="CX255" s="113"/>
      <c r="CY255" s="113"/>
      <c r="CZ255" s="113"/>
      <c r="DA255" s="113"/>
      <c r="DB255" s="113"/>
    </row>
    <row r="256" spans="1:107" s="7" customFormat="1" ht="33.75" x14ac:dyDescent="0.25">
      <c r="A256" s="370"/>
      <c r="B256" s="370"/>
      <c r="C256" s="370"/>
      <c r="D256" s="370"/>
      <c r="E256" s="163" t="s">
        <v>340</v>
      </c>
      <c r="F256" s="370"/>
      <c r="G256" s="370"/>
      <c r="H256" s="375"/>
      <c r="I256" s="375"/>
      <c r="J256" s="373"/>
      <c r="K256" s="2"/>
      <c r="L256" s="375"/>
      <c r="M256" s="373"/>
      <c r="N256" s="2"/>
      <c r="O256" s="373"/>
      <c r="P256" s="2"/>
      <c r="Q256" s="375"/>
      <c r="R256" s="4"/>
      <c r="S256" s="2"/>
      <c r="T256" s="375"/>
      <c r="U256" s="6"/>
      <c r="V256" s="3"/>
      <c r="W256" s="72"/>
      <c r="X256" s="366"/>
      <c r="Y256" s="362"/>
      <c r="Z256" s="366"/>
      <c r="AA256" s="362"/>
      <c r="AB256" s="369"/>
      <c r="AC256" s="366"/>
      <c r="AD256" s="362"/>
      <c r="AE256" s="366"/>
      <c r="AF256" s="362"/>
      <c r="AG256" s="72"/>
      <c r="AH256" s="366"/>
      <c r="AI256" s="362"/>
      <c r="AJ256" s="366"/>
      <c r="AK256" s="362"/>
      <c r="AL256" s="72"/>
      <c r="AM256" s="366"/>
      <c r="AN256" s="362"/>
      <c r="AO256" s="366"/>
      <c r="AP256" s="362"/>
      <c r="AT256"/>
      <c r="AU256"/>
      <c r="AV256"/>
      <c r="AW256"/>
      <c r="AX256"/>
      <c r="AY256"/>
      <c r="AZ256"/>
      <c r="BA256"/>
      <c r="BB256"/>
      <c r="BU256" s="113"/>
      <c r="BV256" s="113"/>
      <c r="BW256" s="113"/>
      <c r="BX256" s="113"/>
      <c r="BY256" s="113"/>
      <c r="BZ256" s="113"/>
      <c r="CA256" s="113"/>
      <c r="CB256" s="113"/>
      <c r="CC256" s="113"/>
      <c r="CD256" s="113"/>
      <c r="CE256" s="113"/>
      <c r="CF256" s="113"/>
      <c r="CG256" s="113"/>
      <c r="CH256" s="113"/>
      <c r="CI256" s="113"/>
      <c r="CJ256" s="113"/>
      <c r="CK256" s="113"/>
      <c r="CL256" s="113"/>
      <c r="CM256" s="113"/>
      <c r="CN256" s="113"/>
      <c r="CO256" s="113"/>
      <c r="CP256" s="113"/>
      <c r="CQ256" s="113"/>
      <c r="CR256" s="113"/>
      <c r="CS256" s="113"/>
      <c r="CT256" s="113"/>
      <c r="CU256" s="113"/>
      <c r="CV256" s="113"/>
      <c r="CW256" s="113"/>
      <c r="CX256" s="113"/>
      <c r="CY256" s="113"/>
      <c r="CZ256" s="113"/>
      <c r="DA256" s="113"/>
      <c r="DB256" s="113"/>
    </row>
    <row r="257" spans="1:107" s="7" customFormat="1" thickBot="1" x14ac:dyDescent="0.3">
      <c r="A257" s="371"/>
      <c r="B257" s="371"/>
      <c r="C257" s="371"/>
      <c r="D257" s="371"/>
      <c r="E257" s="29"/>
      <c r="F257" s="371"/>
      <c r="G257" s="371"/>
      <c r="H257" s="376"/>
      <c r="I257" s="376"/>
      <c r="J257" s="374"/>
      <c r="K257" s="2"/>
      <c r="L257" s="376"/>
      <c r="M257" s="374"/>
      <c r="N257" s="2"/>
      <c r="O257" s="374"/>
      <c r="P257" s="2"/>
      <c r="Q257" s="376"/>
      <c r="R257" s="4"/>
      <c r="S257" s="2"/>
      <c r="T257" s="376"/>
      <c r="U257" s="6"/>
      <c r="V257" s="3"/>
      <c r="W257" s="72"/>
      <c r="X257" s="366"/>
      <c r="Y257" s="362"/>
      <c r="Z257" s="366"/>
      <c r="AA257" s="362"/>
      <c r="AB257" s="72"/>
      <c r="AC257" s="366"/>
      <c r="AD257" s="362"/>
      <c r="AE257" s="366"/>
      <c r="AF257" s="362"/>
      <c r="AG257" s="72"/>
      <c r="AH257" s="366"/>
      <c r="AI257" s="362"/>
      <c r="AJ257" s="366"/>
      <c r="AK257" s="362"/>
      <c r="AL257" s="72"/>
      <c r="AM257" s="366"/>
      <c r="AN257" s="362"/>
      <c r="AO257" s="366"/>
      <c r="AP257" s="362"/>
      <c r="AT257"/>
      <c r="AU257"/>
      <c r="AV257"/>
      <c r="AW257"/>
      <c r="AX257"/>
      <c r="AY257"/>
      <c r="AZ257"/>
      <c r="BA257"/>
      <c r="BB257"/>
      <c r="BU257" s="113"/>
      <c r="BV257" s="113"/>
      <c r="BW257" s="113"/>
      <c r="BX257" s="113"/>
      <c r="BY257" s="113"/>
      <c r="BZ257" s="113"/>
      <c r="CA257" s="113"/>
      <c r="CB257" s="113"/>
      <c r="CC257" s="113"/>
      <c r="CD257" s="113"/>
      <c r="CE257" s="113"/>
      <c r="CF257" s="113"/>
      <c r="CG257" s="113"/>
      <c r="CH257" s="113"/>
      <c r="CI257" s="113"/>
      <c r="CJ257" s="113"/>
      <c r="CK257" s="113"/>
      <c r="CL257" s="113"/>
      <c r="CM257" s="113"/>
      <c r="CN257" s="113"/>
      <c r="CO257" s="113"/>
      <c r="CP257" s="113"/>
      <c r="CQ257" s="113"/>
      <c r="CR257" s="113"/>
      <c r="CS257" s="113"/>
      <c r="CT257" s="113"/>
      <c r="CU257" s="113"/>
      <c r="CV257" s="113"/>
      <c r="CW257" s="113"/>
      <c r="CX257" s="113"/>
      <c r="CY257" s="113"/>
      <c r="CZ257" s="113"/>
      <c r="DA257" s="113"/>
      <c r="DB257" s="113"/>
    </row>
    <row r="258" spans="1:107" s="7" customFormat="1" thickBot="1" x14ac:dyDescent="0.3">
      <c r="A258" s="41"/>
      <c r="B258" s="41"/>
      <c r="C258" s="41"/>
      <c r="D258" s="41"/>
      <c r="E258" s="41"/>
      <c r="F258" s="41"/>
      <c r="G258" s="41"/>
      <c r="H258" s="3"/>
      <c r="I258" s="3"/>
      <c r="J258" s="3"/>
      <c r="K258" s="2"/>
      <c r="L258" s="4"/>
      <c r="M258" s="4"/>
      <c r="N258" s="4"/>
      <c r="O258" s="4"/>
      <c r="P258" s="4"/>
      <c r="Q258" s="4"/>
      <c r="R258" s="4"/>
      <c r="S258" s="4"/>
      <c r="T258" s="5"/>
      <c r="U258" s="6"/>
      <c r="V258" s="3"/>
      <c r="W258" s="3"/>
      <c r="X258" s="3"/>
      <c r="Y258" s="3"/>
      <c r="Z258" s="3"/>
      <c r="AA258" s="3"/>
      <c r="AB258" s="3"/>
      <c r="AC258" s="3"/>
      <c r="AD258" s="3"/>
      <c r="AE258" s="3"/>
      <c r="AF258" s="3"/>
      <c r="AG258" s="3"/>
      <c r="AH258" s="3"/>
      <c r="AI258" s="3"/>
      <c r="AJ258" s="3"/>
      <c r="AK258" s="3"/>
      <c r="AT258"/>
      <c r="AU258"/>
      <c r="AV258"/>
      <c r="AW258"/>
      <c r="AX258"/>
      <c r="AY258"/>
      <c r="AZ258"/>
      <c r="BA258"/>
      <c r="BB258"/>
      <c r="BU258" s="113"/>
      <c r="BV258" s="113"/>
      <c r="BW258" s="113"/>
      <c r="BX258" s="113"/>
      <c r="BY258" s="113"/>
      <c r="BZ258" s="113"/>
      <c r="CA258" s="113"/>
      <c r="CB258" s="113"/>
      <c r="CC258" s="113"/>
      <c r="CD258" s="113"/>
      <c r="CE258" s="113"/>
      <c r="CF258" s="113"/>
      <c r="CG258" s="113"/>
      <c r="CH258" s="113"/>
      <c r="CI258" s="113"/>
      <c r="CJ258" s="113"/>
      <c r="CK258" s="113"/>
      <c r="CL258" s="113"/>
      <c r="CM258" s="113"/>
      <c r="CN258" s="113"/>
      <c r="CO258" s="113"/>
      <c r="CP258" s="113"/>
      <c r="CQ258" s="113"/>
      <c r="CR258" s="113"/>
      <c r="CS258" s="113"/>
      <c r="CT258" s="113"/>
      <c r="CU258" s="113"/>
      <c r="CV258" s="113"/>
      <c r="CW258" s="113"/>
      <c r="CX258" s="113"/>
      <c r="CY258" s="113"/>
      <c r="CZ258" s="113"/>
      <c r="DA258" s="113"/>
      <c r="DB258" s="113"/>
    </row>
    <row r="259" spans="1:107" s="21" customFormat="1" ht="15.75" customHeight="1" thickBot="1" x14ac:dyDescent="0.3">
      <c r="A259" s="318" t="s">
        <v>341</v>
      </c>
      <c r="B259" s="319"/>
      <c r="C259" s="319"/>
      <c r="D259" s="319"/>
      <c r="E259" s="43"/>
      <c r="F259" s="43"/>
      <c r="G259" s="43"/>
      <c r="H259" s="62"/>
      <c r="I259" s="62"/>
      <c r="J259" s="62"/>
      <c r="K259" s="63"/>
      <c r="L259" s="325" t="s">
        <v>13</v>
      </c>
      <c r="M259" s="325" t="s">
        <v>14</v>
      </c>
      <c r="N259" s="63"/>
      <c r="O259" s="325" t="s">
        <v>15</v>
      </c>
      <c r="P259" s="63"/>
      <c r="Q259" s="329" t="s">
        <v>61</v>
      </c>
      <c r="R259" s="63"/>
      <c r="S259" s="63"/>
      <c r="T259" s="100"/>
      <c r="U259" s="20"/>
      <c r="V259" s="20"/>
      <c r="W259" s="20"/>
      <c r="X259" s="20"/>
      <c r="Y259" s="20"/>
      <c r="Z259" s="20"/>
      <c r="AA259" s="20"/>
      <c r="AB259" s="20"/>
      <c r="AC259" s="20"/>
      <c r="AD259" s="20"/>
      <c r="AE259" s="20"/>
      <c r="AF259" s="20"/>
      <c r="AG259" s="20"/>
      <c r="AH259" s="20"/>
      <c r="AI259" s="20"/>
      <c r="AJ259" s="20"/>
      <c r="AK259" s="20"/>
      <c r="BC259" s="255"/>
      <c r="BD259" s="255"/>
      <c r="BE259" s="255"/>
      <c r="BF259" s="255"/>
      <c r="BG259" s="255"/>
      <c r="BH259" s="255"/>
      <c r="BI259" s="255"/>
      <c r="BJ259" s="255"/>
      <c r="BK259" s="255"/>
      <c r="BL259" s="255"/>
      <c r="BM259" s="255"/>
      <c r="BN259" s="255"/>
      <c r="BO259" s="255"/>
      <c r="BP259" s="255"/>
      <c r="BQ259" s="255"/>
      <c r="BR259" s="255"/>
      <c r="BS259" s="255"/>
      <c r="BT259" s="255"/>
      <c r="BU259" s="258"/>
      <c r="BV259" s="258"/>
      <c r="BW259" s="258"/>
      <c r="BX259" s="258"/>
      <c r="BY259" s="258"/>
      <c r="BZ259" s="258"/>
      <c r="CA259" s="258"/>
      <c r="CB259" s="258"/>
      <c r="CC259" s="258"/>
      <c r="CD259" s="258"/>
      <c r="CE259" s="258"/>
      <c r="CF259" s="258"/>
      <c r="CG259" s="258"/>
      <c r="CH259" s="258"/>
      <c r="CI259" s="258"/>
      <c r="CJ259" s="258"/>
      <c r="CK259" s="258"/>
      <c r="CL259" s="258"/>
      <c r="CM259" s="258"/>
      <c r="CN259" s="258"/>
      <c r="CO259" s="258"/>
      <c r="CP259" s="258"/>
      <c r="CQ259" s="258"/>
      <c r="CR259" s="258"/>
      <c r="CS259" s="258"/>
      <c r="CT259" s="258"/>
      <c r="CU259" s="258"/>
      <c r="CV259" s="258"/>
      <c r="CW259" s="258"/>
      <c r="CX259" s="258"/>
      <c r="CY259" s="258"/>
      <c r="CZ259" s="258"/>
      <c r="DA259" s="258"/>
      <c r="DB259" s="258"/>
      <c r="DC259" s="255"/>
    </row>
    <row r="260" spans="1:107" s="21" customFormat="1" thickBot="1" x14ac:dyDescent="0.3">
      <c r="A260" s="322" t="s">
        <v>342</v>
      </c>
      <c r="B260" s="323"/>
      <c r="C260" s="323"/>
      <c r="D260" s="323"/>
      <c r="E260" s="80"/>
      <c r="F260" s="80"/>
      <c r="G260" s="80"/>
      <c r="H260" s="50"/>
      <c r="I260" s="50"/>
      <c r="J260" s="50"/>
      <c r="K260" s="81"/>
      <c r="L260" s="327"/>
      <c r="M260" s="327"/>
      <c r="N260" s="81"/>
      <c r="O260" s="327"/>
      <c r="P260" s="81"/>
      <c r="Q260" s="330"/>
      <c r="R260" s="81"/>
      <c r="S260" s="81"/>
      <c r="T260" s="212"/>
      <c r="U260" s="20"/>
      <c r="V260" s="20"/>
      <c r="W260" s="20"/>
      <c r="X260" s="20"/>
      <c r="Y260" s="20"/>
      <c r="Z260" s="20"/>
      <c r="AA260" s="20"/>
      <c r="AB260" s="20"/>
      <c r="AC260" s="20"/>
      <c r="AD260" s="20"/>
      <c r="AE260" s="20"/>
      <c r="AF260" s="20"/>
      <c r="AG260" s="20"/>
      <c r="AH260" s="20"/>
      <c r="AI260" s="20"/>
      <c r="AJ260" s="20"/>
      <c r="AK260" s="20"/>
      <c r="BC260" s="255"/>
      <c r="BD260" s="255"/>
      <c r="BE260" s="255"/>
      <c r="BF260" s="255"/>
      <c r="BG260" s="255"/>
      <c r="BH260" s="255"/>
      <c r="BI260" s="255"/>
      <c r="BJ260" s="255"/>
      <c r="BK260" s="255"/>
      <c r="BL260" s="255"/>
      <c r="BM260" s="255"/>
      <c r="BN260" s="255"/>
      <c r="BO260" s="255"/>
      <c r="BP260" s="255"/>
      <c r="BQ260" s="255"/>
      <c r="BR260" s="255"/>
      <c r="BS260" s="255"/>
      <c r="BT260" s="255"/>
      <c r="BU260" s="258"/>
      <c r="BV260" s="258"/>
      <c r="BW260" s="258"/>
      <c r="BX260" s="258"/>
      <c r="BY260" s="258"/>
      <c r="BZ260" s="258"/>
      <c r="CA260" s="258"/>
      <c r="CB260" s="258"/>
      <c r="CC260" s="258"/>
      <c r="CD260" s="258"/>
      <c r="CE260" s="258"/>
      <c r="CF260" s="258"/>
      <c r="CG260" s="258"/>
      <c r="CH260" s="258"/>
      <c r="CI260" s="258"/>
      <c r="CJ260" s="258"/>
      <c r="CK260" s="258"/>
      <c r="CL260" s="258"/>
      <c r="CM260" s="258"/>
      <c r="CN260" s="258"/>
      <c r="CO260" s="258"/>
      <c r="CP260" s="258"/>
      <c r="CQ260" s="258"/>
      <c r="CR260" s="258"/>
      <c r="CS260" s="258"/>
      <c r="CT260" s="258"/>
      <c r="CU260" s="258"/>
      <c r="CV260" s="258"/>
      <c r="CW260" s="258"/>
      <c r="CX260" s="258"/>
      <c r="CY260" s="258"/>
      <c r="CZ260" s="258"/>
      <c r="DA260" s="258"/>
      <c r="DB260" s="258"/>
      <c r="DC260" s="255"/>
    </row>
    <row r="261" spans="1:107" s="7" customFormat="1" ht="15" customHeight="1" thickBot="1" x14ac:dyDescent="0.3">
      <c r="A261" s="325" t="s">
        <v>48</v>
      </c>
      <c r="B261" s="325" t="s">
        <v>4</v>
      </c>
      <c r="C261" s="213" t="s">
        <v>343</v>
      </c>
      <c r="D261" s="325" t="s">
        <v>50</v>
      </c>
      <c r="E261" s="325" t="s">
        <v>102</v>
      </c>
      <c r="F261" s="325" t="s">
        <v>52</v>
      </c>
      <c r="G261" s="320" t="s">
        <v>9</v>
      </c>
      <c r="H261" s="320" t="s">
        <v>78</v>
      </c>
      <c r="I261" s="320" t="s">
        <v>11</v>
      </c>
      <c r="J261" s="320" t="s">
        <v>12</v>
      </c>
      <c r="K261" s="4"/>
      <c r="L261" s="327"/>
      <c r="M261" s="327"/>
      <c r="N261" s="4"/>
      <c r="O261" s="327"/>
      <c r="P261" s="4"/>
      <c r="Q261" s="377" t="s">
        <v>16</v>
      </c>
      <c r="R261" s="4"/>
      <c r="S261" s="4"/>
      <c r="T261" s="332" t="s">
        <v>95</v>
      </c>
      <c r="U261" s="6"/>
      <c r="V261" s="3"/>
      <c r="W261" s="3"/>
      <c r="X261" s="3"/>
      <c r="Y261" s="3"/>
      <c r="Z261" s="3"/>
      <c r="AA261" s="3"/>
      <c r="AB261" s="3"/>
      <c r="AC261" s="3"/>
      <c r="AD261" s="3"/>
      <c r="AE261" s="3"/>
      <c r="AF261" s="3"/>
      <c r="AG261" s="3"/>
      <c r="AH261" s="3"/>
      <c r="AI261" s="3"/>
      <c r="AJ261" s="3"/>
      <c r="AK261" s="3"/>
      <c r="AT261"/>
      <c r="AU261"/>
      <c r="AV261"/>
      <c r="AW261"/>
      <c r="AX261"/>
      <c r="AY261"/>
      <c r="AZ261"/>
      <c r="BA261"/>
      <c r="BB261"/>
      <c r="BU261" s="113"/>
      <c r="BV261" s="113"/>
      <c r="BW261" s="113"/>
      <c r="BX261" s="113"/>
      <c r="BY261" s="113"/>
      <c r="BZ261" s="113"/>
      <c r="CA261" s="113"/>
      <c r="CB261" s="113"/>
      <c r="CC261" s="113"/>
      <c r="CD261" s="113"/>
      <c r="CE261" s="113"/>
      <c r="CF261" s="113"/>
      <c r="CG261" s="113"/>
      <c r="CH261" s="113"/>
      <c r="CI261" s="113"/>
      <c r="CJ261" s="113"/>
      <c r="CK261" s="113"/>
      <c r="CL261" s="113"/>
      <c r="CM261" s="113"/>
      <c r="CN261" s="113"/>
      <c r="CO261" s="113"/>
      <c r="CP261" s="113"/>
      <c r="CQ261" s="113"/>
      <c r="CR261" s="113"/>
      <c r="CS261" s="113"/>
      <c r="CT261" s="113"/>
      <c r="CU261" s="113"/>
      <c r="CV261" s="113"/>
      <c r="CW261" s="113"/>
      <c r="CX261" s="113"/>
      <c r="CY261" s="113"/>
      <c r="CZ261" s="113"/>
      <c r="DA261" s="113"/>
      <c r="DB261" s="113"/>
    </row>
    <row r="262" spans="1:107" s="7" customFormat="1" thickBot="1" x14ac:dyDescent="0.3">
      <c r="A262" s="326"/>
      <c r="B262" s="326"/>
      <c r="C262" s="23" t="s">
        <v>344</v>
      </c>
      <c r="D262" s="326"/>
      <c r="E262" s="326"/>
      <c r="F262" s="326"/>
      <c r="G262" s="320"/>
      <c r="H262" s="320"/>
      <c r="I262" s="320"/>
      <c r="J262" s="320"/>
      <c r="K262" s="38"/>
      <c r="L262" s="326"/>
      <c r="M262" s="326"/>
      <c r="N262" s="38"/>
      <c r="O262" s="326"/>
      <c r="P262" s="38"/>
      <c r="Q262" s="378"/>
      <c r="R262" s="38"/>
      <c r="S262" s="38"/>
      <c r="T262" s="333"/>
      <c r="U262" s="6"/>
      <c r="V262" s="3"/>
      <c r="W262" s="3"/>
      <c r="X262" s="3"/>
      <c r="Y262" s="3"/>
      <c r="Z262" s="3"/>
      <c r="AA262" s="3"/>
      <c r="AB262" s="3"/>
      <c r="AC262" s="3"/>
      <c r="AD262" s="3"/>
      <c r="AE262" s="3"/>
      <c r="AF262" s="3"/>
      <c r="AG262" s="3"/>
      <c r="AH262" s="3"/>
      <c r="AI262" s="3"/>
      <c r="AJ262" s="3"/>
      <c r="AK262" s="3"/>
      <c r="AT262"/>
      <c r="AU262"/>
      <c r="AV262"/>
      <c r="AW262"/>
      <c r="AX262"/>
      <c r="AY262"/>
      <c r="AZ262"/>
      <c r="BA262"/>
      <c r="BB262"/>
      <c r="BU262" s="113"/>
      <c r="BV262" s="113"/>
      <c r="BW262" s="113"/>
      <c r="BX262" s="113"/>
      <c r="BY262" s="113"/>
      <c r="BZ262" s="113"/>
      <c r="CA262" s="113"/>
      <c r="CB262" s="113"/>
      <c r="CC262" s="113"/>
      <c r="CD262" s="113"/>
      <c r="CE262" s="113"/>
      <c r="CF262" s="113"/>
      <c r="CG262" s="113"/>
      <c r="CH262" s="113"/>
      <c r="CI262" s="113"/>
      <c r="CJ262" s="113"/>
      <c r="CK262" s="113"/>
      <c r="CL262" s="113"/>
      <c r="CM262" s="113"/>
      <c r="CN262" s="113"/>
      <c r="CO262" s="113"/>
      <c r="CP262" s="113"/>
      <c r="CQ262" s="113"/>
      <c r="CR262" s="113"/>
      <c r="CS262" s="113"/>
      <c r="CT262" s="113"/>
      <c r="CU262" s="113"/>
      <c r="CV262" s="113"/>
      <c r="CW262" s="113"/>
      <c r="CX262" s="113"/>
      <c r="CY262" s="113"/>
      <c r="CZ262" s="113"/>
      <c r="DA262" s="113"/>
      <c r="DB262" s="113"/>
    </row>
    <row r="263" spans="1:107" s="7" customFormat="1" ht="31.5" customHeight="1" thickBot="1" x14ac:dyDescent="0.3">
      <c r="A263" s="28">
        <v>121</v>
      </c>
      <c r="B263" s="29">
        <v>42294913</v>
      </c>
      <c r="C263" s="29">
        <v>1186290048</v>
      </c>
      <c r="D263" s="29" t="s">
        <v>345</v>
      </c>
      <c r="E263" s="29" t="s">
        <v>346</v>
      </c>
      <c r="F263" s="29" t="s">
        <v>24</v>
      </c>
      <c r="G263" s="28">
        <v>0</v>
      </c>
      <c r="H263" s="32">
        <v>1950000</v>
      </c>
      <c r="I263" s="32">
        <f>H263*6.77/100</f>
        <v>132015</v>
      </c>
      <c r="J263" s="32">
        <f>H263+I263</f>
        <v>2082015</v>
      </c>
      <c r="K263" s="2"/>
      <c r="L263" s="32">
        <f>H263*39.5/100</f>
        <v>770250</v>
      </c>
      <c r="M263" s="32">
        <f>H263+L263</f>
        <v>2720250</v>
      </c>
      <c r="N263" s="2"/>
      <c r="O263" s="57"/>
      <c r="P263" s="2"/>
      <c r="Q263" s="98">
        <v>3016000</v>
      </c>
      <c r="R263" s="4"/>
      <c r="S263" s="2"/>
      <c r="T263" s="32">
        <f>M263</f>
        <v>2720250</v>
      </c>
      <c r="U263" s="6"/>
      <c r="V263" s="3"/>
      <c r="W263" s="3"/>
      <c r="X263" s="3"/>
      <c r="Y263" s="3"/>
      <c r="Z263" s="3"/>
      <c r="AA263" s="3"/>
      <c r="AB263" s="3"/>
      <c r="AC263" s="3"/>
      <c r="AD263" s="3"/>
      <c r="AE263" s="3"/>
      <c r="AF263" s="3"/>
      <c r="AG263" s="3"/>
      <c r="AH263" s="3"/>
      <c r="AI263" s="3"/>
      <c r="AJ263" s="3"/>
      <c r="AK263" s="3"/>
      <c r="AT263"/>
      <c r="AU263"/>
      <c r="AV263"/>
      <c r="AW263"/>
      <c r="AX263"/>
      <c r="AY263"/>
      <c r="AZ263"/>
      <c r="BA263"/>
      <c r="BB263"/>
      <c r="BU263" s="113"/>
      <c r="BV263" s="113"/>
      <c r="BW263" s="113"/>
      <c r="BX263" s="113"/>
      <c r="BY263" s="113"/>
      <c r="BZ263" s="113"/>
      <c r="CA263" s="113"/>
      <c r="CB263" s="113"/>
      <c r="CC263" s="113"/>
      <c r="CD263" s="113"/>
      <c r="CE263" s="113"/>
      <c r="CF263" s="113"/>
      <c r="CG263" s="113"/>
      <c r="CH263" s="113"/>
      <c r="CI263" s="113"/>
      <c r="CJ263" s="113"/>
      <c r="CK263" s="113"/>
      <c r="CL263" s="113"/>
      <c r="CM263" s="113"/>
      <c r="CN263" s="113"/>
      <c r="CO263" s="113"/>
      <c r="CP263" s="113"/>
      <c r="CQ263" s="113"/>
      <c r="CR263" s="113"/>
      <c r="CS263" s="113"/>
      <c r="CT263" s="113"/>
      <c r="CU263" s="113"/>
      <c r="CV263" s="113"/>
      <c r="CW263" s="113"/>
      <c r="CX263" s="113"/>
      <c r="CY263" s="113"/>
      <c r="CZ263" s="113"/>
      <c r="DA263" s="113"/>
      <c r="DB263" s="113"/>
    </row>
    <row r="264" spans="1:107" s="7" customFormat="1" ht="31.5" customHeight="1" thickBot="1" x14ac:dyDescent="0.3">
      <c r="A264" s="28">
        <v>122</v>
      </c>
      <c r="B264" s="29">
        <v>42294913</v>
      </c>
      <c r="C264" s="29">
        <v>1196491283</v>
      </c>
      <c r="D264" s="29" t="s">
        <v>347</v>
      </c>
      <c r="E264" s="29" t="s">
        <v>348</v>
      </c>
      <c r="F264" s="29" t="s">
        <v>24</v>
      </c>
      <c r="G264" s="30">
        <v>0</v>
      </c>
      <c r="H264" s="120">
        <v>1</v>
      </c>
      <c r="I264" s="33">
        <f>H264*6.77/100</f>
        <v>6.7699999999999996E-2</v>
      </c>
      <c r="J264" s="33">
        <f>H264+I264</f>
        <v>1.0677000000000001</v>
      </c>
      <c r="K264" s="2"/>
      <c r="L264" s="33"/>
      <c r="M264" s="34"/>
      <c r="N264" s="2"/>
      <c r="O264" s="34"/>
      <c r="P264" s="2"/>
      <c r="Q264" s="159">
        <v>1740000</v>
      </c>
      <c r="R264" s="214">
        <f>Q264*39.5/100</f>
        <v>687300</v>
      </c>
      <c r="S264" s="75">
        <f>Q264+R264</f>
        <v>2427300</v>
      </c>
      <c r="T264" s="33">
        <f>S264</f>
        <v>2427300</v>
      </c>
      <c r="U264" s="6"/>
      <c r="V264" s="3"/>
      <c r="W264" s="3"/>
      <c r="X264" s="3"/>
      <c r="Y264" s="3"/>
      <c r="Z264" s="3"/>
      <c r="AA264" s="3"/>
      <c r="AB264" s="3"/>
      <c r="AC264" s="3"/>
      <c r="AD264" s="3"/>
      <c r="AE264" s="3"/>
      <c r="AF264" s="3"/>
      <c r="AG264" s="3"/>
      <c r="AH264" s="3"/>
      <c r="AI264" s="3"/>
      <c r="AJ264" s="3"/>
      <c r="AK264" s="3"/>
      <c r="AT264"/>
      <c r="AU264"/>
      <c r="AV264"/>
      <c r="AW264"/>
      <c r="AX264"/>
      <c r="AY264"/>
      <c r="AZ264"/>
      <c r="BA264"/>
      <c r="BB264"/>
      <c r="BU264" s="113"/>
      <c r="BV264" s="113"/>
      <c r="BW264" s="113"/>
      <c r="BX264" s="113"/>
      <c r="BY264" s="113"/>
      <c r="BZ264" s="113"/>
      <c r="CA264" s="113"/>
      <c r="CB264" s="113"/>
      <c r="CC264" s="113"/>
      <c r="CD264" s="113"/>
      <c r="CE264" s="113"/>
      <c r="CF264" s="113"/>
      <c r="CG264" s="113"/>
      <c r="CH264" s="113"/>
      <c r="CI264" s="113"/>
      <c r="CJ264" s="113"/>
      <c r="CK264" s="113"/>
      <c r="CL264" s="113"/>
      <c r="CM264" s="113"/>
      <c r="CN264" s="113"/>
      <c r="CO264" s="113"/>
      <c r="CP264" s="113"/>
      <c r="CQ264" s="113"/>
      <c r="CR264" s="113"/>
      <c r="CS264" s="113"/>
      <c r="CT264" s="113"/>
      <c r="CU264" s="113"/>
      <c r="CV264" s="113"/>
      <c r="CW264" s="113"/>
      <c r="CX264" s="113"/>
      <c r="CY264" s="113"/>
      <c r="CZ264" s="113"/>
      <c r="DA264" s="113"/>
      <c r="DB264" s="113"/>
    </row>
    <row r="265" spans="1:107" s="7" customFormat="1" ht="13.5" customHeight="1" thickBot="1" x14ac:dyDescent="0.3">
      <c r="A265" s="41"/>
      <c r="B265" s="41"/>
      <c r="C265" s="41"/>
      <c r="D265" s="41"/>
      <c r="E265" s="41"/>
      <c r="F265" s="41"/>
      <c r="G265" s="41"/>
      <c r="H265" s="3"/>
      <c r="I265" s="3"/>
      <c r="J265" s="3"/>
      <c r="K265" s="2"/>
      <c r="L265" s="215"/>
      <c r="M265" s="4"/>
      <c r="N265" s="4"/>
      <c r="O265" s="4"/>
      <c r="P265" s="4"/>
      <c r="Q265" s="4"/>
      <c r="R265" s="4"/>
      <c r="S265" s="4"/>
      <c r="T265" s="5"/>
      <c r="U265" s="6"/>
      <c r="V265" s="3"/>
      <c r="W265" s="3"/>
      <c r="X265" s="3"/>
      <c r="Y265" s="3"/>
      <c r="Z265" s="3"/>
      <c r="AA265" s="3"/>
      <c r="AB265" s="3"/>
      <c r="AC265" s="3"/>
      <c r="AD265" s="3"/>
      <c r="AE265" s="3"/>
      <c r="AF265" s="3"/>
      <c r="AG265" s="3"/>
      <c r="AH265" s="3"/>
      <c r="AI265" s="3"/>
      <c r="AJ265" s="3"/>
      <c r="AK265" s="3"/>
      <c r="AT265"/>
      <c r="AU265"/>
      <c r="AV265"/>
      <c r="AW265"/>
      <c r="AX265"/>
      <c r="AY265"/>
      <c r="AZ265"/>
      <c r="BA265"/>
      <c r="BB265"/>
      <c r="BU265" s="113"/>
      <c r="BV265" s="113"/>
      <c r="BW265" s="113"/>
      <c r="BX265" s="113"/>
      <c r="BY265" s="113"/>
      <c r="BZ265" s="113"/>
      <c r="CA265" s="113"/>
      <c r="CB265" s="113"/>
      <c r="CC265" s="113"/>
      <c r="CD265" s="113"/>
      <c r="CE265" s="113"/>
      <c r="CF265" s="113"/>
      <c r="CG265" s="113"/>
      <c r="CH265" s="113"/>
      <c r="CI265" s="113"/>
      <c r="CJ265" s="113"/>
      <c r="CK265" s="113"/>
      <c r="CL265" s="113"/>
      <c r="CM265" s="113"/>
      <c r="CN265" s="113"/>
      <c r="CO265" s="113"/>
      <c r="CP265" s="113"/>
      <c r="CQ265" s="113"/>
      <c r="CR265" s="113"/>
      <c r="CS265" s="113"/>
      <c r="CT265" s="113"/>
      <c r="CU265" s="113"/>
      <c r="CV265" s="113"/>
      <c r="CW265" s="113"/>
      <c r="CX265" s="113"/>
      <c r="CY265" s="113"/>
      <c r="CZ265" s="113"/>
      <c r="DA265" s="113"/>
      <c r="DB265" s="113"/>
    </row>
    <row r="266" spans="1:107" s="7" customFormat="1" ht="26.25" hidden="1" customHeight="1" thickBot="1" x14ac:dyDescent="0.3">
      <c r="A266" s="41"/>
      <c r="B266" s="41"/>
      <c r="C266" s="41"/>
      <c r="D266" s="170"/>
      <c r="E266" s="41"/>
      <c r="F266" s="55"/>
      <c r="G266" s="216"/>
      <c r="H266" s="162"/>
      <c r="I266" s="162"/>
      <c r="J266" s="162"/>
      <c r="K266" s="161"/>
      <c r="L266" s="379" t="s">
        <v>13</v>
      </c>
      <c r="M266" s="379" t="s">
        <v>14</v>
      </c>
      <c r="N266" s="161"/>
      <c r="O266" s="379" t="s">
        <v>15</v>
      </c>
      <c r="P266" s="161"/>
      <c r="Q266" s="382" t="s">
        <v>61</v>
      </c>
      <c r="R266" s="161"/>
      <c r="S266" s="161"/>
      <c r="T266" s="267"/>
      <c r="U266" s="6"/>
      <c r="V266" s="3"/>
      <c r="W266" s="3"/>
      <c r="X266" s="3"/>
      <c r="Y266" s="3"/>
      <c r="Z266" s="3"/>
      <c r="AA266" s="3"/>
      <c r="AB266" s="3"/>
      <c r="AC266" s="3"/>
      <c r="AD266" s="3"/>
      <c r="AE266" s="3"/>
      <c r="AF266" s="3"/>
      <c r="AG266" s="3"/>
      <c r="AH266" s="3"/>
      <c r="AI266" s="3"/>
      <c r="AJ266" s="3"/>
      <c r="AK266" s="3"/>
      <c r="AT266"/>
      <c r="AU266"/>
      <c r="AV266"/>
      <c r="AW266"/>
      <c r="AX266"/>
      <c r="AY266"/>
      <c r="AZ266"/>
      <c r="BA266"/>
      <c r="BB266"/>
      <c r="BU266" s="113"/>
      <c r="BV266" s="113"/>
      <c r="BW266" s="113"/>
      <c r="BX266" s="113"/>
      <c r="BY266" s="113"/>
      <c r="BZ266" s="113"/>
      <c r="CA266" s="113"/>
      <c r="CB266" s="113"/>
      <c r="CC266" s="113"/>
      <c r="CD266" s="113"/>
      <c r="CE266" s="113"/>
      <c r="CF266" s="113"/>
      <c r="CG266" s="113"/>
      <c r="CH266" s="113"/>
      <c r="CI266" s="113"/>
      <c r="CJ266" s="113"/>
      <c r="CK266" s="113"/>
      <c r="CL266" s="113"/>
      <c r="CM266" s="113"/>
      <c r="CN266" s="113"/>
      <c r="CO266" s="113"/>
      <c r="CP266" s="113"/>
      <c r="CQ266" s="113"/>
      <c r="CR266" s="113"/>
      <c r="CS266" s="113"/>
      <c r="CT266" s="113"/>
      <c r="CU266" s="113"/>
      <c r="CV266" s="113"/>
      <c r="CW266" s="113"/>
      <c r="CX266" s="113"/>
      <c r="CY266" s="113"/>
      <c r="CZ266" s="113"/>
      <c r="DA266" s="113"/>
      <c r="DB266" s="113"/>
    </row>
    <row r="267" spans="1:107" s="21" customFormat="1" ht="16.5" customHeight="1" thickBot="1" x14ac:dyDescent="0.3">
      <c r="A267" s="319" t="s">
        <v>349</v>
      </c>
      <c r="B267" s="319"/>
      <c r="C267" s="319"/>
      <c r="D267" s="319"/>
      <c r="E267" s="43"/>
      <c r="F267" s="43"/>
      <c r="G267" s="80"/>
      <c r="H267" s="50"/>
      <c r="I267" s="50"/>
      <c r="J267" s="50"/>
      <c r="K267" s="81"/>
      <c r="L267" s="380"/>
      <c r="M267" s="380"/>
      <c r="N267" s="81"/>
      <c r="O267" s="380"/>
      <c r="P267" s="81"/>
      <c r="Q267" s="383"/>
      <c r="R267" s="81"/>
      <c r="S267" s="81"/>
      <c r="T267" s="49"/>
      <c r="U267" s="20"/>
      <c r="V267" s="20"/>
      <c r="W267" s="101"/>
      <c r="X267" s="317" t="s">
        <v>2</v>
      </c>
      <c r="Y267" s="317"/>
      <c r="Z267" s="317"/>
      <c r="AA267" s="317"/>
      <c r="AB267" s="20"/>
      <c r="AC267" s="20"/>
      <c r="AD267" s="20"/>
      <c r="AE267" s="20"/>
      <c r="AF267" s="20"/>
      <c r="AG267" s="20"/>
      <c r="AH267" s="20"/>
      <c r="AI267" s="20"/>
      <c r="AJ267" s="20"/>
      <c r="AK267" s="20"/>
      <c r="BC267" s="255"/>
      <c r="BD267" s="255"/>
      <c r="BE267" s="255"/>
      <c r="BF267" s="255"/>
      <c r="BG267" s="255"/>
      <c r="BH267" s="255"/>
      <c r="BI267" s="255"/>
      <c r="BJ267" s="255"/>
      <c r="BK267" s="255"/>
      <c r="BL267" s="255"/>
      <c r="BM267" s="255"/>
      <c r="BN267" s="255"/>
      <c r="BO267" s="255"/>
      <c r="BP267" s="255"/>
      <c r="BQ267" s="255"/>
      <c r="BR267" s="255"/>
      <c r="BS267" s="255"/>
      <c r="BT267" s="255"/>
      <c r="BU267" s="258"/>
      <c r="BV267" s="258"/>
      <c r="BW267" s="258"/>
      <c r="BX267" s="258"/>
      <c r="BY267" s="258"/>
      <c r="BZ267" s="258"/>
      <c r="CA267" s="258"/>
      <c r="CB267" s="258"/>
      <c r="CC267" s="258"/>
      <c r="CD267" s="258"/>
      <c r="CE267" s="258"/>
      <c r="CF267" s="258"/>
      <c r="CG267" s="258"/>
      <c r="CH267" s="258"/>
      <c r="CI267" s="258"/>
      <c r="CJ267" s="258"/>
      <c r="CK267" s="258"/>
      <c r="CL267" s="258"/>
      <c r="CM267" s="258"/>
      <c r="CN267" s="258"/>
      <c r="CO267" s="258"/>
      <c r="CP267" s="258"/>
      <c r="CQ267" s="258"/>
      <c r="CR267" s="258"/>
      <c r="CS267" s="258"/>
      <c r="CT267" s="258"/>
      <c r="CU267" s="258"/>
      <c r="CV267" s="258"/>
      <c r="CW267" s="258"/>
      <c r="CX267" s="258"/>
      <c r="CY267" s="258"/>
      <c r="CZ267" s="258"/>
      <c r="DA267" s="258"/>
      <c r="DB267" s="258"/>
      <c r="DC267" s="255"/>
    </row>
    <row r="268" spans="1:107" s="21" customFormat="1" ht="23.25" thickBot="1" x14ac:dyDescent="0.3">
      <c r="A268" s="323" t="s">
        <v>350</v>
      </c>
      <c r="B268" s="323"/>
      <c r="C268" s="323"/>
      <c r="D268" s="323"/>
      <c r="E268" s="15"/>
      <c r="F268" s="15"/>
      <c r="G268" s="80"/>
      <c r="H268" s="50"/>
      <c r="I268" s="50"/>
      <c r="J268" s="50"/>
      <c r="K268" s="81"/>
      <c r="L268" s="380"/>
      <c r="M268" s="380"/>
      <c r="N268" s="81"/>
      <c r="O268" s="380"/>
      <c r="P268" s="81"/>
      <c r="Q268" s="386" t="s">
        <v>16</v>
      </c>
      <c r="R268" s="81"/>
      <c r="S268" s="81"/>
      <c r="T268" s="104"/>
      <c r="U268" s="20"/>
      <c r="V268" s="20"/>
      <c r="W268" s="101"/>
      <c r="X268" s="105" t="s">
        <v>18</v>
      </c>
      <c r="Y268" s="105" t="s">
        <v>19</v>
      </c>
      <c r="Z268" s="105" t="s">
        <v>20</v>
      </c>
      <c r="AA268" s="105" t="s">
        <v>21</v>
      </c>
      <c r="AB268" s="20"/>
      <c r="AC268" s="20"/>
      <c r="AD268" s="20"/>
      <c r="AE268" s="20"/>
      <c r="AF268" s="20"/>
      <c r="AG268" s="20"/>
      <c r="AH268" s="20"/>
      <c r="AI268" s="20"/>
      <c r="AJ268" s="20"/>
      <c r="AK268" s="20"/>
      <c r="BC268" s="255"/>
      <c r="BD268" s="255"/>
      <c r="BE268" s="255"/>
      <c r="BF268" s="255"/>
      <c r="BG268" s="255"/>
      <c r="BH268" s="255"/>
      <c r="BI268" s="255"/>
      <c r="BJ268" s="255"/>
      <c r="BK268" s="255"/>
      <c r="BL268" s="255"/>
      <c r="BM268" s="255"/>
      <c r="BN268" s="255"/>
      <c r="BO268" s="255"/>
      <c r="BP268" s="255"/>
      <c r="BQ268" s="255"/>
      <c r="BR268" s="255"/>
      <c r="BS268" s="255"/>
      <c r="BT268" s="255"/>
      <c r="BU268" s="258"/>
      <c r="BV268" s="258"/>
      <c r="BW268" s="258"/>
      <c r="BX268" s="258"/>
      <c r="BY268" s="258"/>
      <c r="BZ268" s="258"/>
      <c r="CA268" s="258"/>
      <c r="CB268" s="258"/>
      <c r="CC268" s="258"/>
      <c r="CD268" s="258"/>
      <c r="CE268" s="258"/>
      <c r="CF268" s="258"/>
      <c r="CG268" s="258"/>
      <c r="CH268" s="258"/>
      <c r="CI268" s="258"/>
      <c r="CJ268" s="258"/>
      <c r="CK268" s="258"/>
      <c r="CL268" s="258"/>
      <c r="CM268" s="258"/>
      <c r="CN268" s="258"/>
      <c r="CO268" s="258"/>
      <c r="CP268" s="258"/>
      <c r="CQ268" s="258"/>
      <c r="CR268" s="258"/>
      <c r="CS268" s="258"/>
      <c r="CT268" s="258"/>
      <c r="CU268" s="258"/>
      <c r="CV268" s="258"/>
      <c r="CW268" s="258"/>
      <c r="CX268" s="258"/>
      <c r="CY268" s="258"/>
      <c r="CZ268" s="258"/>
      <c r="DA268" s="258"/>
      <c r="DB268" s="258"/>
      <c r="DC268" s="255"/>
    </row>
    <row r="269" spans="1:107" s="7" customFormat="1" ht="45.75" thickBot="1" x14ac:dyDescent="0.3">
      <c r="A269" s="22" t="s">
        <v>48</v>
      </c>
      <c r="B269" s="23" t="s">
        <v>4</v>
      </c>
      <c r="C269" s="23" t="s">
        <v>62</v>
      </c>
      <c r="D269" s="23" t="s">
        <v>351</v>
      </c>
      <c r="E269" s="217" t="s">
        <v>7</v>
      </c>
      <c r="F269" s="218" t="s">
        <v>65</v>
      </c>
      <c r="G269" s="217" t="s">
        <v>9</v>
      </c>
      <c r="H269" s="217" t="s">
        <v>78</v>
      </c>
      <c r="I269" s="217" t="s">
        <v>11</v>
      </c>
      <c r="J269" s="217" t="s">
        <v>12</v>
      </c>
      <c r="K269" s="38"/>
      <c r="L269" s="381"/>
      <c r="M269" s="381"/>
      <c r="N269" s="38"/>
      <c r="O269" s="381"/>
      <c r="P269" s="38"/>
      <c r="Q269" s="387"/>
      <c r="R269" s="38"/>
      <c r="S269" s="38"/>
      <c r="T269" s="54" t="s">
        <v>17</v>
      </c>
      <c r="U269" s="6"/>
      <c r="V269" s="3"/>
      <c r="W269" s="72"/>
      <c r="X269" s="72"/>
      <c r="Y269" s="72"/>
      <c r="Z269" s="72"/>
      <c r="AA269" s="72"/>
      <c r="AB269" s="3"/>
      <c r="AC269" s="3"/>
      <c r="AD269" s="3"/>
      <c r="AE269" s="3"/>
      <c r="AF269" s="3"/>
      <c r="AG269" s="3"/>
      <c r="AH269" s="3"/>
      <c r="AI269" s="3"/>
      <c r="AJ269" s="3"/>
      <c r="AK269" s="3"/>
      <c r="AT269"/>
      <c r="AU269"/>
      <c r="AV269"/>
      <c r="AW269"/>
      <c r="AX269"/>
      <c r="AY269"/>
      <c r="AZ269"/>
      <c r="BA269"/>
      <c r="BB269"/>
      <c r="BU269" s="113"/>
      <c r="BV269" s="113"/>
      <c r="BW269" s="113"/>
      <c r="BX269" s="113"/>
      <c r="BY269" s="113"/>
      <c r="BZ269" s="113"/>
      <c r="CA269" s="113"/>
      <c r="CB269" s="113"/>
      <c r="CC269" s="113"/>
      <c r="CD269" s="113"/>
      <c r="CE269" s="113"/>
      <c r="CF269" s="113"/>
      <c r="CG269" s="113"/>
      <c r="CH269" s="113"/>
      <c r="CI269" s="113"/>
      <c r="CJ269" s="113"/>
      <c r="CK269" s="113"/>
      <c r="CL269" s="113"/>
      <c r="CM269" s="113"/>
      <c r="CN269" s="113"/>
      <c r="CO269" s="113"/>
      <c r="CP269" s="113"/>
      <c r="CQ269" s="113"/>
      <c r="CR269" s="113"/>
      <c r="CS269" s="113"/>
      <c r="CT269" s="113"/>
      <c r="CU269" s="113"/>
      <c r="CV269" s="113"/>
      <c r="CW269" s="113"/>
      <c r="CX269" s="113"/>
      <c r="CY269" s="113"/>
      <c r="CZ269" s="113"/>
      <c r="DA269" s="113"/>
      <c r="DB269" s="113"/>
    </row>
    <row r="270" spans="1:107" s="7" customFormat="1" ht="30.75" customHeight="1" thickBot="1" x14ac:dyDescent="0.3">
      <c r="A270" s="28">
        <v>123</v>
      </c>
      <c r="B270" s="29">
        <v>42203425</v>
      </c>
      <c r="C270" s="29">
        <v>1196410615</v>
      </c>
      <c r="D270" s="29" t="s">
        <v>352</v>
      </c>
      <c r="E270" s="29" t="s">
        <v>353</v>
      </c>
      <c r="F270" s="29" t="s">
        <v>24</v>
      </c>
      <c r="G270" s="28">
        <v>1</v>
      </c>
      <c r="H270" s="32">
        <v>109000</v>
      </c>
      <c r="I270" s="32">
        <f>H270*6.77/100</f>
        <v>7379.3</v>
      </c>
      <c r="J270" s="32">
        <f>H270+I270</f>
        <v>116379.3</v>
      </c>
      <c r="K270" s="2"/>
      <c r="L270" s="32">
        <f>H270*39.5/100</f>
        <v>43055</v>
      </c>
      <c r="M270" s="32">
        <f>H270+L270</f>
        <v>152055</v>
      </c>
      <c r="N270" s="2"/>
      <c r="O270" s="22"/>
      <c r="P270" s="2"/>
      <c r="Q270" s="219">
        <v>102740</v>
      </c>
      <c r="R270" s="4"/>
      <c r="S270" s="2"/>
      <c r="T270" s="32">
        <f>Z270</f>
        <v>253300</v>
      </c>
      <c r="U270" s="6"/>
      <c r="V270" s="3"/>
      <c r="W270" s="72" t="s">
        <v>310</v>
      </c>
      <c r="X270" s="88">
        <v>253300</v>
      </c>
      <c r="Y270" s="88">
        <v>0</v>
      </c>
      <c r="Z270" s="88">
        <v>253300</v>
      </c>
      <c r="AA270" s="72"/>
      <c r="AB270" s="3"/>
      <c r="AC270" s="3"/>
      <c r="AD270" s="3"/>
      <c r="AE270" s="3"/>
      <c r="AF270" s="3"/>
      <c r="AG270" s="3"/>
      <c r="AH270" s="3"/>
      <c r="AI270" s="3"/>
      <c r="AJ270" s="3"/>
      <c r="AK270" s="3"/>
      <c r="AT270"/>
      <c r="AU270"/>
      <c r="AV270"/>
      <c r="AW270"/>
      <c r="AX270"/>
      <c r="AY270"/>
      <c r="AZ270"/>
      <c r="BA270"/>
      <c r="BB270"/>
      <c r="BU270" s="113"/>
      <c r="BV270" s="113"/>
      <c r="BW270" s="113"/>
      <c r="BX270" s="113"/>
      <c r="BY270" s="113"/>
      <c r="BZ270" s="113"/>
      <c r="CA270" s="113"/>
      <c r="CB270" s="113"/>
      <c r="CC270" s="113"/>
      <c r="CD270" s="113"/>
      <c r="CE270" s="113"/>
      <c r="CF270" s="113"/>
      <c r="CG270" s="113"/>
      <c r="CH270" s="113"/>
      <c r="CI270" s="113"/>
      <c r="CJ270" s="113"/>
      <c r="CK270" s="113"/>
      <c r="CL270" s="113"/>
      <c r="CM270" s="113"/>
      <c r="CN270" s="113"/>
      <c r="CO270" s="113"/>
      <c r="CP270" s="113"/>
      <c r="CQ270" s="113"/>
      <c r="CR270" s="113"/>
      <c r="CS270" s="113"/>
      <c r="CT270" s="113"/>
      <c r="CU270" s="113"/>
      <c r="CV270" s="113"/>
      <c r="CW270" s="113"/>
      <c r="CX270" s="113"/>
      <c r="CY270" s="113"/>
      <c r="CZ270" s="113"/>
      <c r="DA270" s="113"/>
      <c r="DB270" s="113"/>
    </row>
    <row r="271" spans="1:107" s="7" customFormat="1" ht="30.75" customHeight="1" thickBot="1" x14ac:dyDescent="0.3">
      <c r="A271" s="28">
        <v>124</v>
      </c>
      <c r="B271" s="29">
        <v>42203425</v>
      </c>
      <c r="C271" s="29">
        <v>1196410610</v>
      </c>
      <c r="D271" s="29" t="s">
        <v>354</v>
      </c>
      <c r="E271" s="29" t="s">
        <v>355</v>
      </c>
      <c r="F271" s="29" t="s">
        <v>24</v>
      </c>
      <c r="G271" s="30">
        <v>2</v>
      </c>
      <c r="H271" s="33">
        <v>102740</v>
      </c>
      <c r="I271" s="33">
        <f t="shared" ref="I271:I273" si="55">H271*6.77/100</f>
        <v>6955.4979999999996</v>
      </c>
      <c r="J271" s="33">
        <f t="shared" ref="J271:J273" si="56">H271+I271</f>
        <v>109695.49799999999</v>
      </c>
      <c r="K271" s="2"/>
      <c r="L271" s="33">
        <f t="shared" ref="L271:L273" si="57">H271*39.5/100</f>
        <v>40582.300000000003</v>
      </c>
      <c r="M271" s="33">
        <f t="shared" ref="M271:M273" si="58">H271+L271</f>
        <v>143322.29999999999</v>
      </c>
      <c r="N271" s="2"/>
      <c r="O271" s="34"/>
      <c r="P271" s="2"/>
      <c r="Q271" s="219">
        <v>102740</v>
      </c>
      <c r="R271" s="4"/>
      <c r="S271" s="2"/>
      <c r="T271" s="33">
        <f>Z271</f>
        <v>253300</v>
      </c>
      <c r="U271" s="6"/>
      <c r="V271" s="3"/>
      <c r="W271" s="72"/>
      <c r="X271" s="88">
        <v>253300</v>
      </c>
      <c r="Y271" s="88"/>
      <c r="Z271" s="88">
        <v>253300</v>
      </c>
      <c r="AA271" s="72"/>
      <c r="AB271" s="3"/>
      <c r="AC271" s="3"/>
      <c r="AD271" s="3"/>
      <c r="AE271" s="3"/>
      <c r="AF271" s="3"/>
      <c r="AG271" s="3"/>
      <c r="AH271" s="3"/>
      <c r="AI271" s="3"/>
      <c r="AJ271" s="3"/>
      <c r="AK271" s="3"/>
      <c r="AT271"/>
      <c r="AU271"/>
      <c r="AV271"/>
      <c r="AW271"/>
      <c r="AX271"/>
      <c r="AY271"/>
      <c r="AZ271"/>
      <c r="BA271"/>
      <c r="BB271"/>
      <c r="BU271" s="113"/>
      <c r="BV271" s="113"/>
      <c r="BW271" s="113"/>
      <c r="BX271" s="113"/>
      <c r="BY271" s="113"/>
      <c r="BZ271" s="113"/>
      <c r="CA271" s="113"/>
      <c r="CB271" s="113"/>
      <c r="CC271" s="113"/>
      <c r="CD271" s="113"/>
      <c r="CE271" s="113"/>
      <c r="CF271" s="113"/>
      <c r="CG271" s="113"/>
      <c r="CH271" s="113"/>
      <c r="CI271" s="113"/>
      <c r="CJ271" s="113"/>
      <c r="CK271" s="113"/>
      <c r="CL271" s="113"/>
      <c r="CM271" s="113"/>
      <c r="CN271" s="113"/>
      <c r="CO271" s="113"/>
      <c r="CP271" s="113"/>
      <c r="CQ271" s="113"/>
      <c r="CR271" s="113"/>
      <c r="CS271" s="113"/>
      <c r="CT271" s="113"/>
      <c r="CU271" s="113"/>
      <c r="CV271" s="113"/>
      <c r="CW271" s="113"/>
      <c r="CX271" s="113"/>
      <c r="CY271" s="113"/>
      <c r="CZ271" s="113"/>
      <c r="DA271" s="113"/>
      <c r="DB271" s="113"/>
    </row>
    <row r="272" spans="1:107" s="7" customFormat="1" ht="30.75" customHeight="1" thickBot="1" x14ac:dyDescent="0.3">
      <c r="A272" s="28">
        <v>125</v>
      </c>
      <c r="B272" s="29">
        <v>42203425</v>
      </c>
      <c r="C272" s="29">
        <v>1196410618</v>
      </c>
      <c r="D272" s="29" t="s">
        <v>356</v>
      </c>
      <c r="E272" s="29" t="s">
        <v>355</v>
      </c>
      <c r="F272" s="29" t="s">
        <v>24</v>
      </c>
      <c r="G272" s="30">
        <v>0</v>
      </c>
      <c r="H272" s="33">
        <v>102740</v>
      </c>
      <c r="I272" s="33">
        <f t="shared" si="55"/>
        <v>6955.4979999999996</v>
      </c>
      <c r="J272" s="33">
        <f t="shared" si="56"/>
        <v>109695.49799999999</v>
      </c>
      <c r="K272" s="2"/>
      <c r="L272" s="33">
        <f t="shared" si="57"/>
        <v>40582.300000000003</v>
      </c>
      <c r="M272" s="33">
        <f t="shared" si="58"/>
        <v>143322.29999999999</v>
      </c>
      <c r="N272" s="2"/>
      <c r="O272" s="34"/>
      <c r="P272" s="2"/>
      <c r="Q272" s="219">
        <v>102740</v>
      </c>
      <c r="R272" s="4"/>
      <c r="S272" s="2"/>
      <c r="T272" s="33">
        <f>Z272</f>
        <v>253300</v>
      </c>
      <c r="U272" s="6"/>
      <c r="V272" s="3"/>
      <c r="W272" s="72"/>
      <c r="X272" s="88">
        <v>253330</v>
      </c>
      <c r="Y272" s="88"/>
      <c r="Z272" s="88">
        <v>253300</v>
      </c>
      <c r="AA272" s="72"/>
      <c r="AB272" s="3"/>
      <c r="AC272" s="3"/>
      <c r="AD272" s="3"/>
      <c r="AE272" s="3"/>
      <c r="AF272" s="3"/>
      <c r="AG272" s="3"/>
      <c r="AH272" s="3"/>
      <c r="AI272" s="3"/>
      <c r="AJ272" s="3"/>
      <c r="AK272" s="3"/>
      <c r="AT272"/>
      <c r="AU272"/>
      <c r="AV272"/>
      <c r="AW272"/>
      <c r="AX272"/>
      <c r="AY272"/>
      <c r="AZ272"/>
      <c r="BA272"/>
      <c r="BB272"/>
      <c r="BU272" s="113"/>
      <c r="BV272" s="113"/>
      <c r="BW272" s="113"/>
      <c r="BX272" s="113"/>
      <c r="BY272" s="113"/>
      <c r="BZ272" s="113"/>
      <c r="CA272" s="113"/>
      <c r="CB272" s="113"/>
      <c r="CC272" s="113"/>
      <c r="CD272" s="113"/>
      <c r="CE272" s="113"/>
      <c r="CF272" s="113"/>
      <c r="CG272" s="113"/>
      <c r="CH272" s="113"/>
      <c r="CI272" s="113"/>
      <c r="CJ272" s="113"/>
      <c r="CK272" s="113"/>
      <c r="CL272" s="113"/>
      <c r="CM272" s="113"/>
      <c r="CN272" s="113"/>
      <c r="CO272" s="113"/>
      <c r="CP272" s="113"/>
      <c r="CQ272" s="113"/>
      <c r="CR272" s="113"/>
      <c r="CS272" s="113"/>
      <c r="CT272" s="113"/>
      <c r="CU272" s="113"/>
      <c r="CV272" s="113"/>
      <c r="CW272" s="113"/>
      <c r="CX272" s="113"/>
      <c r="CY272" s="113"/>
      <c r="CZ272" s="113"/>
      <c r="DA272" s="113"/>
      <c r="DB272" s="113"/>
    </row>
    <row r="273" spans="1:107" s="7" customFormat="1" ht="30.75" customHeight="1" thickBot="1" x14ac:dyDescent="0.3">
      <c r="A273" s="28">
        <v>126</v>
      </c>
      <c r="B273" s="29">
        <v>42203425</v>
      </c>
      <c r="C273" s="29">
        <v>1196410620</v>
      </c>
      <c r="D273" s="29" t="s">
        <v>357</v>
      </c>
      <c r="E273" s="29" t="s">
        <v>355</v>
      </c>
      <c r="F273" s="29" t="s">
        <v>24</v>
      </c>
      <c r="G273" s="30">
        <v>0</v>
      </c>
      <c r="H273" s="33">
        <v>109000</v>
      </c>
      <c r="I273" s="33">
        <f t="shared" si="55"/>
        <v>7379.3</v>
      </c>
      <c r="J273" s="33">
        <f t="shared" si="56"/>
        <v>116379.3</v>
      </c>
      <c r="K273" s="2"/>
      <c r="L273" s="33">
        <f t="shared" si="57"/>
        <v>43055</v>
      </c>
      <c r="M273" s="33">
        <f t="shared" si="58"/>
        <v>152055</v>
      </c>
      <c r="N273" s="2"/>
      <c r="O273" s="34"/>
      <c r="P273" s="2"/>
      <c r="Q273" s="219">
        <v>102740</v>
      </c>
      <c r="R273" s="4"/>
      <c r="S273" s="2"/>
      <c r="T273" s="33">
        <f>Z273</f>
        <v>253300</v>
      </c>
      <c r="U273" s="6"/>
      <c r="V273" s="3"/>
      <c r="W273" s="72"/>
      <c r="X273" s="88">
        <v>253300</v>
      </c>
      <c r="Y273" s="88"/>
      <c r="Z273" s="88">
        <v>253300</v>
      </c>
      <c r="AA273" s="72"/>
      <c r="AB273" s="3"/>
      <c r="AC273" s="3"/>
      <c r="AD273" s="3"/>
      <c r="AE273" s="3"/>
      <c r="AF273" s="3"/>
      <c r="AG273" s="3"/>
      <c r="AH273" s="3"/>
      <c r="AI273" s="3"/>
      <c r="AJ273" s="3"/>
      <c r="AK273" s="3"/>
      <c r="AT273"/>
      <c r="AU273"/>
      <c r="AV273"/>
      <c r="AW273"/>
      <c r="AX273"/>
      <c r="AY273"/>
      <c r="AZ273"/>
      <c r="BA273"/>
      <c r="BB273"/>
      <c r="BU273" s="113"/>
      <c r="BV273" s="113"/>
      <c r="BW273" s="113"/>
      <c r="BX273" s="113"/>
      <c r="BY273" s="113"/>
      <c r="BZ273" s="113"/>
      <c r="CA273" s="113"/>
      <c r="CB273" s="113"/>
      <c r="CC273" s="113"/>
      <c r="CD273" s="113"/>
      <c r="CE273" s="113"/>
      <c r="CF273" s="113"/>
      <c r="CG273" s="113"/>
      <c r="CH273" s="113"/>
      <c r="CI273" s="113"/>
      <c r="CJ273" s="113"/>
      <c r="CK273" s="113"/>
      <c r="CL273" s="113"/>
      <c r="CM273" s="113"/>
      <c r="CN273" s="113"/>
      <c r="CO273" s="113"/>
      <c r="CP273" s="113"/>
      <c r="CQ273" s="113"/>
      <c r="CR273" s="113"/>
      <c r="CS273" s="113"/>
      <c r="CT273" s="113"/>
      <c r="CU273" s="113"/>
      <c r="CV273" s="113"/>
      <c r="CW273" s="113"/>
      <c r="CX273" s="113"/>
      <c r="CY273" s="113"/>
      <c r="CZ273" s="113"/>
      <c r="DA273" s="113"/>
      <c r="DB273" s="113"/>
    </row>
    <row r="274" spans="1:107" s="7" customFormat="1" ht="10.5" customHeight="1" thickBot="1" x14ac:dyDescent="0.3">
      <c r="A274" s="41"/>
      <c r="B274" s="41"/>
      <c r="C274" s="41"/>
      <c r="D274" s="41"/>
      <c r="E274" s="41"/>
      <c r="F274" s="41"/>
      <c r="G274" s="41"/>
      <c r="H274" s="3"/>
      <c r="I274" s="3"/>
      <c r="J274" s="3"/>
      <c r="K274" s="2"/>
      <c r="L274" s="4"/>
      <c r="M274" s="4"/>
      <c r="N274" s="4"/>
      <c r="O274" s="4"/>
      <c r="P274" s="4"/>
      <c r="Q274" s="161"/>
      <c r="R274" s="4"/>
      <c r="S274" s="2"/>
      <c r="T274" s="5"/>
      <c r="U274" s="6"/>
      <c r="V274" s="3"/>
      <c r="W274" s="72"/>
      <c r="X274" s="88"/>
      <c r="Y274" s="88"/>
      <c r="Z274" s="88"/>
      <c r="AA274" s="72"/>
      <c r="AB274" s="3"/>
      <c r="AC274" s="3"/>
      <c r="AD274" s="3"/>
      <c r="AE274" s="3"/>
      <c r="AF274" s="3"/>
      <c r="AG274" s="3"/>
      <c r="AH274" s="3"/>
      <c r="AI274" s="3"/>
      <c r="AJ274" s="3"/>
      <c r="AK274" s="3"/>
      <c r="AT274"/>
      <c r="AU274"/>
      <c r="AV274"/>
      <c r="AW274"/>
      <c r="AX274"/>
      <c r="AY274"/>
      <c r="AZ274"/>
      <c r="BA274"/>
      <c r="BB274"/>
      <c r="BU274" s="113"/>
      <c r="BV274" s="113"/>
      <c r="BW274" s="113"/>
      <c r="BX274" s="113"/>
      <c r="BY274" s="113"/>
      <c r="BZ274" s="113"/>
      <c r="CA274" s="113"/>
      <c r="CB274" s="113"/>
      <c r="CC274" s="113"/>
      <c r="CD274" s="113"/>
      <c r="CE274" s="113"/>
      <c r="CF274" s="113"/>
      <c r="CG274" s="113"/>
      <c r="CH274" s="113"/>
      <c r="CI274" s="113"/>
      <c r="CJ274" s="113"/>
      <c r="CK274" s="113"/>
      <c r="CL274" s="113"/>
      <c r="CM274" s="113"/>
      <c r="CN274" s="113"/>
      <c r="CO274" s="113"/>
      <c r="CP274" s="113"/>
      <c r="CQ274" s="113"/>
      <c r="CR274" s="113"/>
      <c r="CS274" s="113"/>
      <c r="CT274" s="113"/>
      <c r="CU274" s="113"/>
      <c r="CV274" s="113"/>
      <c r="CW274" s="113"/>
      <c r="CX274" s="113"/>
      <c r="CY274" s="113"/>
      <c r="CZ274" s="113"/>
      <c r="DA274" s="113"/>
      <c r="DB274" s="113"/>
    </row>
    <row r="275" spans="1:107" s="7" customFormat="1" ht="15.75" hidden="1" customHeight="1" thickBot="1" x14ac:dyDescent="0.3">
      <c r="A275" s="41"/>
      <c r="B275" s="41"/>
      <c r="C275" s="41"/>
      <c r="D275" s="41"/>
      <c r="E275" s="41"/>
      <c r="F275" s="41"/>
      <c r="G275" s="41"/>
      <c r="H275" s="3"/>
      <c r="I275" s="3"/>
      <c r="J275" s="3"/>
      <c r="K275" s="2"/>
      <c r="L275" s="325" t="s">
        <v>13</v>
      </c>
      <c r="M275" s="325" t="s">
        <v>14</v>
      </c>
      <c r="N275" s="4"/>
      <c r="O275" s="325" t="s">
        <v>15</v>
      </c>
      <c r="P275" s="4"/>
      <c r="Q275" s="338" t="s">
        <v>61</v>
      </c>
      <c r="R275" s="4"/>
      <c r="S275" s="2"/>
      <c r="T275" s="5"/>
      <c r="U275" s="6"/>
      <c r="V275" s="3"/>
      <c r="W275" s="3"/>
      <c r="X275" s="3"/>
      <c r="Y275" s="3"/>
      <c r="Z275" s="3"/>
      <c r="AA275" s="3"/>
      <c r="AB275" s="3"/>
      <c r="AC275" s="3"/>
      <c r="AD275" s="3"/>
      <c r="AE275" s="3"/>
      <c r="AF275" s="3"/>
      <c r="AG275" s="3"/>
      <c r="AH275" s="3"/>
      <c r="AI275" s="3"/>
      <c r="AJ275" s="3"/>
      <c r="AK275" s="3"/>
      <c r="AT275"/>
      <c r="AU275"/>
      <c r="AV275"/>
      <c r="AW275"/>
      <c r="AX275"/>
      <c r="AY275"/>
      <c r="AZ275"/>
      <c r="BA275"/>
      <c r="BB275"/>
      <c r="BU275" s="113"/>
      <c r="BV275" s="113"/>
      <c r="BW275" s="113"/>
      <c r="BX275" s="113"/>
      <c r="BY275" s="113"/>
      <c r="BZ275" s="113"/>
      <c r="CA275" s="113"/>
      <c r="CB275" s="113"/>
      <c r="CC275" s="113"/>
      <c r="CD275" s="113"/>
      <c r="CE275" s="113"/>
      <c r="CF275" s="113"/>
      <c r="CG275" s="113"/>
      <c r="CH275" s="113"/>
      <c r="CI275" s="113"/>
      <c r="CJ275" s="113"/>
      <c r="CK275" s="113"/>
      <c r="CL275" s="113"/>
      <c r="CM275" s="113"/>
      <c r="CN275" s="113"/>
      <c r="CO275" s="113"/>
      <c r="CP275" s="113"/>
      <c r="CQ275" s="113"/>
      <c r="CR275" s="113"/>
      <c r="CS275" s="113"/>
      <c r="CT275" s="113"/>
      <c r="CU275" s="113"/>
      <c r="CV275" s="113"/>
      <c r="CW275" s="113"/>
      <c r="CX275" s="113"/>
      <c r="CY275" s="113"/>
      <c r="CZ275" s="113"/>
      <c r="DA275" s="113"/>
      <c r="DB275" s="113"/>
    </row>
    <row r="276" spans="1:107" s="21" customFormat="1" ht="24.75" customHeight="1" thickBot="1" x14ac:dyDescent="0.3">
      <c r="A276" s="318" t="s">
        <v>358</v>
      </c>
      <c r="B276" s="319"/>
      <c r="C276" s="319"/>
      <c r="D276" s="319"/>
      <c r="E276" s="43"/>
      <c r="F276" s="43"/>
      <c r="G276" s="220"/>
      <c r="H276" s="20"/>
      <c r="I276" s="20"/>
      <c r="J276" s="20"/>
      <c r="K276" s="221"/>
      <c r="L276" s="327"/>
      <c r="M276" s="327"/>
      <c r="N276" s="221"/>
      <c r="O276" s="327"/>
      <c r="P276" s="221"/>
      <c r="Q276" s="339"/>
      <c r="R276" s="81"/>
      <c r="S276" s="221"/>
      <c r="T276" s="49"/>
      <c r="U276" s="20"/>
      <c r="V276" s="20"/>
      <c r="W276" s="101"/>
      <c r="X276" s="317" t="s">
        <v>2</v>
      </c>
      <c r="Y276" s="317"/>
      <c r="Z276" s="317"/>
      <c r="AA276" s="317"/>
      <c r="AB276" s="20"/>
      <c r="AC276" s="20"/>
      <c r="AD276" s="20"/>
      <c r="AE276" s="20"/>
      <c r="AF276" s="20"/>
      <c r="AG276" s="20"/>
      <c r="AH276" s="20"/>
      <c r="AI276" s="20"/>
      <c r="AJ276" s="20"/>
      <c r="AK276" s="20"/>
      <c r="BC276" s="255"/>
      <c r="BD276" s="255"/>
      <c r="BE276" s="255"/>
      <c r="BF276" s="255"/>
      <c r="BG276" s="255"/>
      <c r="BH276" s="255"/>
      <c r="BI276" s="255"/>
      <c r="BJ276" s="255"/>
      <c r="BK276" s="255"/>
      <c r="BL276" s="255"/>
      <c r="BM276" s="255"/>
      <c r="BN276" s="255"/>
      <c r="BO276" s="255"/>
      <c r="BP276" s="255"/>
      <c r="BQ276" s="255"/>
      <c r="BR276" s="255"/>
      <c r="BS276" s="255"/>
      <c r="BT276" s="255"/>
      <c r="BU276" s="258"/>
      <c r="BV276" s="258"/>
      <c r="BW276" s="258"/>
      <c r="BX276" s="258"/>
      <c r="BY276" s="258"/>
      <c r="BZ276" s="258"/>
      <c r="CA276" s="258"/>
      <c r="CB276" s="258"/>
      <c r="CC276" s="258"/>
      <c r="CD276" s="258"/>
      <c r="CE276" s="258"/>
      <c r="CF276" s="258"/>
      <c r="CG276" s="258"/>
      <c r="CH276" s="258"/>
      <c r="CI276" s="258"/>
      <c r="CJ276" s="258"/>
      <c r="CK276" s="258"/>
      <c r="CL276" s="258"/>
      <c r="CM276" s="258"/>
      <c r="CN276" s="258"/>
      <c r="CO276" s="258"/>
      <c r="CP276" s="258"/>
      <c r="CQ276" s="258"/>
      <c r="CR276" s="258"/>
      <c r="CS276" s="258"/>
      <c r="CT276" s="258"/>
      <c r="CU276" s="258"/>
      <c r="CV276" s="258"/>
      <c r="CW276" s="258"/>
      <c r="CX276" s="258"/>
      <c r="CY276" s="258"/>
      <c r="CZ276" s="258"/>
      <c r="DA276" s="258"/>
      <c r="DB276" s="258"/>
      <c r="DC276" s="255"/>
    </row>
    <row r="277" spans="1:107" s="21" customFormat="1" ht="23.25" thickBot="1" x14ac:dyDescent="0.3">
      <c r="A277" s="322" t="s">
        <v>359</v>
      </c>
      <c r="B277" s="323"/>
      <c r="C277" s="323"/>
      <c r="D277" s="323"/>
      <c r="E277" s="15"/>
      <c r="F277" s="15"/>
      <c r="G277" s="220"/>
      <c r="H277" s="20"/>
      <c r="I277" s="20"/>
      <c r="J277" s="20"/>
      <c r="K277" s="221"/>
      <c r="L277" s="327"/>
      <c r="M277" s="327"/>
      <c r="N277" s="221"/>
      <c r="O277" s="327"/>
      <c r="P277" s="221"/>
      <c r="Q277" s="377" t="s">
        <v>16</v>
      </c>
      <c r="R277" s="81"/>
      <c r="S277" s="221"/>
      <c r="T277" s="51"/>
      <c r="U277" s="20"/>
      <c r="V277" s="20"/>
      <c r="W277" s="101"/>
      <c r="X277" s="105" t="s">
        <v>18</v>
      </c>
      <c r="Y277" s="105" t="s">
        <v>19</v>
      </c>
      <c r="Z277" s="105" t="s">
        <v>20</v>
      </c>
      <c r="AA277" s="105" t="s">
        <v>21</v>
      </c>
      <c r="AB277" s="20"/>
      <c r="AC277" s="20"/>
      <c r="AD277" s="20"/>
      <c r="AE277" s="20"/>
      <c r="AF277" s="20"/>
      <c r="AG277" s="20"/>
      <c r="AH277" s="20"/>
      <c r="AI277" s="20"/>
      <c r="AJ277" s="20"/>
      <c r="AK277" s="20"/>
      <c r="BC277" s="255"/>
      <c r="BD277" s="255"/>
      <c r="BE277" s="255"/>
      <c r="BF277" s="255"/>
      <c r="BG277" s="255"/>
      <c r="BH277" s="255"/>
      <c r="BI277" s="255"/>
      <c r="BJ277" s="255"/>
      <c r="BK277" s="255"/>
      <c r="BL277" s="255"/>
      <c r="BM277" s="255"/>
      <c r="BN277" s="255"/>
      <c r="BO277" s="255"/>
      <c r="BP277" s="255"/>
      <c r="BQ277" s="255"/>
      <c r="BR277" s="255"/>
      <c r="BS277" s="255"/>
      <c r="BT277" s="255"/>
      <c r="BU277" s="258"/>
      <c r="BV277" s="258"/>
      <c r="BW277" s="258"/>
      <c r="BX277" s="258"/>
      <c r="BY277" s="258"/>
      <c r="BZ277" s="258"/>
      <c r="CA277" s="258"/>
      <c r="CB277" s="258"/>
      <c r="CC277" s="258"/>
      <c r="CD277" s="258"/>
      <c r="CE277" s="258"/>
      <c r="CF277" s="258"/>
      <c r="CG277" s="258"/>
      <c r="CH277" s="258"/>
      <c r="CI277" s="258"/>
      <c r="CJ277" s="258"/>
      <c r="CK277" s="258"/>
      <c r="CL277" s="258"/>
      <c r="CM277" s="258"/>
      <c r="CN277" s="258"/>
      <c r="CO277" s="258"/>
      <c r="CP277" s="258"/>
      <c r="CQ277" s="258"/>
      <c r="CR277" s="258"/>
      <c r="CS277" s="258"/>
      <c r="CT277" s="258"/>
      <c r="CU277" s="258"/>
      <c r="CV277" s="258"/>
      <c r="CW277" s="258"/>
      <c r="CX277" s="258"/>
      <c r="CY277" s="258"/>
      <c r="CZ277" s="258"/>
      <c r="DA277" s="258"/>
      <c r="DB277" s="258"/>
      <c r="DC277" s="255"/>
    </row>
    <row r="278" spans="1:107" s="7" customFormat="1" ht="45.75" thickBot="1" x14ac:dyDescent="0.3">
      <c r="A278" s="52" t="s">
        <v>81</v>
      </c>
      <c r="B278" s="83" t="s">
        <v>4</v>
      </c>
      <c r="C278" s="83" t="s">
        <v>5</v>
      </c>
      <c r="D278" s="83" t="s">
        <v>6</v>
      </c>
      <c r="E278" s="83" t="s">
        <v>82</v>
      </c>
      <c r="F278" s="83" t="s">
        <v>24</v>
      </c>
      <c r="G278" s="52" t="s">
        <v>9</v>
      </c>
      <c r="H278" s="52" t="s">
        <v>78</v>
      </c>
      <c r="I278" s="52" t="s">
        <v>11</v>
      </c>
      <c r="J278" s="52" t="s">
        <v>12</v>
      </c>
      <c r="K278" s="2"/>
      <c r="L278" s="326"/>
      <c r="M278" s="326"/>
      <c r="N278" s="2"/>
      <c r="O278" s="326"/>
      <c r="P278" s="2"/>
      <c r="Q278" s="384"/>
      <c r="R278" s="4"/>
      <c r="S278" s="2"/>
      <c r="T278" s="222" t="s">
        <v>95</v>
      </c>
      <c r="U278" s="6"/>
      <c r="V278" s="3"/>
      <c r="W278" s="3"/>
      <c r="X278" s="3"/>
      <c r="Y278" s="3"/>
      <c r="Z278" s="3"/>
      <c r="AA278" s="3"/>
      <c r="AB278" s="3"/>
      <c r="AC278" s="3"/>
      <c r="AD278" s="3"/>
      <c r="AE278" s="3"/>
      <c r="AF278" s="3"/>
      <c r="AG278" s="3"/>
      <c r="AH278" s="3"/>
      <c r="AI278" s="3"/>
      <c r="AJ278" s="3"/>
      <c r="AK278" s="3"/>
      <c r="AT278"/>
      <c r="AU278"/>
      <c r="AV278"/>
      <c r="AW278"/>
      <c r="AX278"/>
      <c r="AY278"/>
      <c r="AZ278"/>
      <c r="BA278"/>
      <c r="BB278"/>
      <c r="BU278" s="113"/>
      <c r="BV278" s="113"/>
      <c r="BW278" s="113"/>
      <c r="BX278" s="113"/>
      <c r="BY278" s="113"/>
      <c r="BZ278" s="113"/>
      <c r="CA278" s="113"/>
      <c r="CB278" s="113"/>
      <c r="CC278" s="113"/>
      <c r="CD278" s="113"/>
      <c r="CE278" s="113"/>
      <c r="CF278" s="113"/>
      <c r="CG278" s="113"/>
      <c r="CH278" s="113"/>
      <c r="CI278" s="113"/>
      <c r="CJ278" s="113"/>
      <c r="CK278" s="113"/>
      <c r="CL278" s="113"/>
      <c r="CM278" s="113"/>
      <c r="CN278" s="113"/>
      <c r="CO278" s="113"/>
      <c r="CP278" s="113"/>
      <c r="CQ278" s="113"/>
      <c r="CR278" s="113"/>
      <c r="CS278" s="113"/>
      <c r="CT278" s="113"/>
      <c r="CU278" s="113"/>
      <c r="CV278" s="113"/>
      <c r="CW278" s="113"/>
      <c r="CX278" s="113"/>
      <c r="CY278" s="113"/>
      <c r="CZ278" s="113"/>
      <c r="DA278" s="113"/>
      <c r="DB278" s="113"/>
    </row>
    <row r="279" spans="1:107" s="7" customFormat="1" ht="24" customHeight="1" thickBot="1" x14ac:dyDescent="0.3">
      <c r="A279" s="28">
        <v>127</v>
      </c>
      <c r="B279" s="29">
        <v>42293406</v>
      </c>
      <c r="C279" s="29">
        <v>1186220718</v>
      </c>
      <c r="D279" s="29" t="s">
        <v>360</v>
      </c>
      <c r="E279" s="29" t="s">
        <v>360</v>
      </c>
      <c r="F279" s="29" t="s">
        <v>24</v>
      </c>
      <c r="G279" s="30">
        <v>0</v>
      </c>
      <c r="H279" s="33">
        <v>1520000</v>
      </c>
      <c r="I279" s="33">
        <f>H279*6.77/100</f>
        <v>102904</v>
      </c>
      <c r="J279" s="33">
        <f>H279+I279</f>
        <v>1622904</v>
      </c>
      <c r="K279" s="2"/>
      <c r="L279" s="33">
        <f>H279*39.5/100</f>
        <v>600400</v>
      </c>
      <c r="M279" s="33">
        <f>H279+L279</f>
        <v>2120400</v>
      </c>
      <c r="N279" s="2"/>
      <c r="O279" s="34"/>
      <c r="P279" s="2"/>
      <c r="Q279" s="153">
        <v>2258520</v>
      </c>
      <c r="R279" s="4"/>
      <c r="S279" s="2"/>
      <c r="T279" s="33">
        <v>3150000</v>
      </c>
      <c r="U279" s="6"/>
      <c r="V279" s="3"/>
      <c r="W279" s="3"/>
      <c r="X279" s="3"/>
      <c r="Y279" s="3"/>
      <c r="Z279" s="3"/>
      <c r="AA279" s="3"/>
      <c r="AB279" s="3"/>
      <c r="AC279" s="3"/>
      <c r="AD279" s="3"/>
      <c r="AE279" s="3"/>
      <c r="AF279" s="3"/>
      <c r="AG279" s="3"/>
      <c r="AH279" s="3"/>
      <c r="AI279" s="3"/>
      <c r="AJ279" s="3"/>
      <c r="AK279" s="3"/>
      <c r="AT279"/>
      <c r="AU279"/>
      <c r="AV279"/>
      <c r="AW279"/>
      <c r="AX279"/>
      <c r="AY279"/>
      <c r="AZ279"/>
      <c r="BA279"/>
      <c r="BB279"/>
      <c r="BU279" s="113"/>
      <c r="BV279" s="113"/>
      <c r="BW279" s="113"/>
      <c r="BX279" s="113"/>
      <c r="BY279" s="113"/>
      <c r="BZ279" s="113"/>
      <c r="CA279" s="113"/>
      <c r="CB279" s="113"/>
      <c r="CC279" s="113"/>
      <c r="CD279" s="113"/>
      <c r="CE279" s="113"/>
      <c r="CF279" s="113"/>
      <c r="CG279" s="113"/>
      <c r="CH279" s="113"/>
      <c r="CI279" s="113"/>
      <c r="CJ279" s="113"/>
      <c r="CK279" s="113"/>
      <c r="CL279" s="113"/>
      <c r="CM279" s="113"/>
      <c r="CN279" s="113"/>
      <c r="CO279" s="113"/>
      <c r="CP279" s="113"/>
      <c r="CQ279" s="113"/>
      <c r="CR279" s="113"/>
      <c r="CS279" s="113"/>
      <c r="CT279" s="113"/>
      <c r="CU279" s="113"/>
      <c r="CV279" s="113"/>
      <c r="CW279" s="113"/>
      <c r="CX279" s="113"/>
      <c r="CY279" s="113"/>
      <c r="CZ279" s="113"/>
      <c r="DA279" s="113"/>
      <c r="DB279" s="113"/>
    </row>
    <row r="280" spans="1:107" s="7" customFormat="1" ht="24" customHeight="1" thickBot="1" x14ac:dyDescent="0.3">
      <c r="A280" s="28">
        <v>128</v>
      </c>
      <c r="B280" s="29">
        <v>42293406</v>
      </c>
      <c r="C280" s="29">
        <v>1186290122</v>
      </c>
      <c r="D280" s="29" t="s">
        <v>361</v>
      </c>
      <c r="E280" s="29" t="s">
        <v>361</v>
      </c>
      <c r="F280" s="29" t="s">
        <v>24</v>
      </c>
      <c r="G280" s="30">
        <v>0</v>
      </c>
      <c r="H280" s="33">
        <v>1400000</v>
      </c>
      <c r="I280" s="33">
        <f t="shared" ref="I280:I282" si="59">H280*6.77/100</f>
        <v>94780</v>
      </c>
      <c r="J280" s="33">
        <f t="shared" ref="J280:J282" si="60">H280+I280</f>
        <v>1494780</v>
      </c>
      <c r="K280" s="2"/>
      <c r="L280" s="33">
        <f>H280*39.5/100</f>
        <v>553000</v>
      </c>
      <c r="M280" s="33">
        <f>H280+L280</f>
        <v>1953000</v>
      </c>
      <c r="N280" s="2"/>
      <c r="O280" s="34"/>
      <c r="P280" s="2"/>
      <c r="Q280" s="153">
        <v>1571000</v>
      </c>
      <c r="R280" s="4"/>
      <c r="S280" s="2"/>
      <c r="T280" s="33">
        <v>520000</v>
      </c>
      <c r="U280" s="6"/>
      <c r="V280" s="3"/>
      <c r="W280" s="3"/>
      <c r="X280" s="3"/>
      <c r="Y280" s="3"/>
      <c r="Z280" s="3"/>
      <c r="AA280" s="3"/>
      <c r="AB280" s="3"/>
      <c r="AC280" s="3"/>
      <c r="AD280" s="3"/>
      <c r="AE280" s="3"/>
      <c r="AF280" s="3"/>
      <c r="AG280" s="3"/>
      <c r="AH280" s="3"/>
      <c r="AI280" s="3"/>
      <c r="AJ280" s="3"/>
      <c r="AK280" s="3"/>
      <c r="AT280"/>
      <c r="AU280"/>
      <c r="AV280"/>
      <c r="AW280"/>
      <c r="AX280"/>
      <c r="AY280"/>
      <c r="AZ280"/>
      <c r="BA280"/>
      <c r="BB280"/>
      <c r="BU280" s="113"/>
      <c r="BV280" s="113"/>
      <c r="BW280" s="113"/>
      <c r="BX280" s="113"/>
      <c r="BY280" s="113"/>
      <c r="BZ280" s="113"/>
      <c r="CA280" s="113"/>
      <c r="CB280" s="113"/>
      <c r="CC280" s="113"/>
      <c r="CD280" s="113"/>
      <c r="CE280" s="113"/>
      <c r="CF280" s="113"/>
      <c r="CG280" s="113"/>
      <c r="CH280" s="113"/>
      <c r="CI280" s="113"/>
      <c r="CJ280" s="113"/>
      <c r="CK280" s="113"/>
      <c r="CL280" s="113"/>
      <c r="CM280" s="113"/>
      <c r="CN280" s="113"/>
      <c r="CO280" s="113"/>
      <c r="CP280" s="113"/>
      <c r="CQ280" s="113"/>
      <c r="CR280" s="113"/>
      <c r="CS280" s="113"/>
      <c r="CT280" s="113"/>
      <c r="CU280" s="113"/>
      <c r="CV280" s="113"/>
      <c r="CW280" s="113"/>
      <c r="CX280" s="113"/>
      <c r="CY280" s="113"/>
      <c r="CZ280" s="113"/>
      <c r="DA280" s="113"/>
      <c r="DB280" s="113"/>
    </row>
    <row r="281" spans="1:107" s="7" customFormat="1" ht="24" customHeight="1" thickBot="1" x14ac:dyDescent="0.3">
      <c r="A281" s="28">
        <v>129</v>
      </c>
      <c r="B281" s="29">
        <v>42293406</v>
      </c>
      <c r="C281" s="29">
        <v>1186290921</v>
      </c>
      <c r="D281" s="29" t="s">
        <v>362</v>
      </c>
      <c r="E281" s="29" t="s">
        <v>362</v>
      </c>
      <c r="F281" s="29" t="s">
        <v>24</v>
      </c>
      <c r="G281" s="30">
        <v>0</v>
      </c>
      <c r="H281" s="33">
        <v>1445000</v>
      </c>
      <c r="I281" s="33">
        <f t="shared" si="59"/>
        <v>97826.5</v>
      </c>
      <c r="J281" s="33">
        <f t="shared" si="60"/>
        <v>1542826.5</v>
      </c>
      <c r="K281" s="2"/>
      <c r="L281" s="33">
        <f t="shared" ref="L281:L282" si="61">H281*39.5/100</f>
        <v>570775</v>
      </c>
      <c r="M281" s="33">
        <f t="shared" ref="M281:M282" si="62">H281+L281</f>
        <v>2015775</v>
      </c>
      <c r="N281" s="2"/>
      <c r="O281" s="34"/>
      <c r="P281" s="2"/>
      <c r="Q281" s="153">
        <v>1571000</v>
      </c>
      <c r="R281" s="4"/>
      <c r="S281" s="2"/>
      <c r="T281" s="33">
        <v>520000</v>
      </c>
      <c r="U281" s="6"/>
      <c r="V281" s="3"/>
      <c r="W281" s="3"/>
      <c r="X281" s="3"/>
      <c r="Y281" s="3"/>
      <c r="Z281" s="3"/>
      <c r="AA281" s="3"/>
      <c r="AB281" s="3"/>
      <c r="AC281" s="3"/>
      <c r="AD281" s="3"/>
      <c r="AE281" s="3"/>
      <c r="AF281" s="3"/>
      <c r="AG281" s="3"/>
      <c r="AH281" s="3"/>
      <c r="AI281" s="3"/>
      <c r="AJ281" s="3"/>
      <c r="AK281" s="3"/>
      <c r="AT281"/>
      <c r="AU281"/>
      <c r="AV281"/>
      <c r="AW281"/>
      <c r="AX281"/>
      <c r="AY281"/>
      <c r="AZ281"/>
      <c r="BA281"/>
      <c r="BB281"/>
      <c r="BU281" s="113"/>
      <c r="BV281" s="113"/>
      <c r="BW281" s="113"/>
      <c r="BX281" s="113"/>
      <c r="BY281" s="113"/>
      <c r="BZ281" s="113"/>
      <c r="CA281" s="113"/>
      <c r="CB281" s="113"/>
      <c r="CC281" s="113"/>
      <c r="CD281" s="113"/>
      <c r="CE281" s="113"/>
      <c r="CF281" s="113"/>
      <c r="CG281" s="113"/>
      <c r="CH281" s="113"/>
      <c r="CI281" s="113"/>
      <c r="CJ281" s="113"/>
      <c r="CK281" s="113"/>
      <c r="CL281" s="113"/>
      <c r="CM281" s="113"/>
      <c r="CN281" s="113"/>
      <c r="CO281" s="113"/>
      <c r="CP281" s="113"/>
      <c r="CQ281" s="113"/>
      <c r="CR281" s="113"/>
      <c r="CS281" s="113"/>
      <c r="CT281" s="113"/>
      <c r="CU281" s="113"/>
      <c r="CV281" s="113"/>
      <c r="CW281" s="113"/>
      <c r="CX281" s="113"/>
      <c r="CY281" s="113"/>
      <c r="CZ281" s="113"/>
      <c r="DA281" s="113"/>
      <c r="DB281" s="113"/>
    </row>
    <row r="282" spans="1:107" s="7" customFormat="1" ht="24" customHeight="1" thickBot="1" x14ac:dyDescent="0.3">
      <c r="A282" s="28">
        <v>130</v>
      </c>
      <c r="B282" s="29">
        <v>42293406</v>
      </c>
      <c r="C282" s="29">
        <v>1186290018</v>
      </c>
      <c r="D282" s="29" t="s">
        <v>363</v>
      </c>
      <c r="E282" s="29" t="s">
        <v>363</v>
      </c>
      <c r="F282" s="29" t="s">
        <v>24</v>
      </c>
      <c r="G282" s="30">
        <v>0</v>
      </c>
      <c r="H282" s="33">
        <v>1595000</v>
      </c>
      <c r="I282" s="33">
        <f t="shared" si="59"/>
        <v>107981.5</v>
      </c>
      <c r="J282" s="33">
        <f t="shared" si="60"/>
        <v>1702981.5</v>
      </c>
      <c r="K282" s="2"/>
      <c r="L282" s="33">
        <f t="shared" si="61"/>
        <v>630025</v>
      </c>
      <c r="M282" s="33">
        <f t="shared" si="62"/>
        <v>2225025</v>
      </c>
      <c r="N282" s="2"/>
      <c r="O282" s="34"/>
      <c r="P282" s="2"/>
      <c r="Q282" s="153">
        <v>1639000</v>
      </c>
      <c r="R282" s="4"/>
      <c r="S282" s="2"/>
      <c r="T282" s="33">
        <v>570000</v>
      </c>
      <c r="U282" s="6"/>
      <c r="V282" s="3"/>
      <c r="W282" s="3"/>
      <c r="X282" s="3"/>
      <c r="Y282" s="3"/>
      <c r="Z282" s="3"/>
      <c r="AA282" s="3"/>
      <c r="AB282" s="3"/>
      <c r="AC282" s="3"/>
      <c r="AD282" s="3"/>
      <c r="AE282" s="3"/>
      <c r="AF282" s="3"/>
      <c r="AG282" s="3"/>
      <c r="AH282" s="3"/>
      <c r="AI282" s="3"/>
      <c r="AJ282" s="3"/>
      <c r="AK282" s="3"/>
      <c r="AT282"/>
      <c r="AU282"/>
      <c r="AV282"/>
      <c r="AW282"/>
      <c r="AX282"/>
      <c r="AY282"/>
      <c r="AZ282"/>
      <c r="BA282"/>
      <c r="BB282"/>
      <c r="BU282" s="113"/>
      <c r="BV282" s="113"/>
      <c r="BW282" s="113"/>
      <c r="BX282" s="113"/>
      <c r="BY282" s="113"/>
      <c r="BZ282" s="113"/>
      <c r="CA282" s="113"/>
      <c r="CB282" s="113"/>
      <c r="CC282" s="113"/>
      <c r="CD282" s="113"/>
      <c r="CE282" s="113"/>
      <c r="CF282" s="113"/>
      <c r="CG282" s="113"/>
      <c r="CH282" s="113"/>
      <c r="CI282" s="113"/>
      <c r="CJ282" s="113"/>
      <c r="CK282" s="113"/>
      <c r="CL282" s="113"/>
      <c r="CM282" s="113"/>
      <c r="CN282" s="113"/>
      <c r="CO282" s="113"/>
      <c r="CP282" s="113"/>
      <c r="CQ282" s="113"/>
      <c r="CR282" s="113"/>
      <c r="CS282" s="113"/>
      <c r="CT282" s="113"/>
      <c r="CU282" s="113"/>
      <c r="CV282" s="113"/>
      <c r="CW282" s="113"/>
      <c r="CX282" s="113"/>
      <c r="CY282" s="113"/>
      <c r="CZ282" s="113"/>
      <c r="DA282" s="113"/>
      <c r="DB282" s="113"/>
    </row>
    <row r="283" spans="1:107" s="7" customFormat="1" ht="15" x14ac:dyDescent="0.25">
      <c r="A283" s="42"/>
      <c r="B283" s="42"/>
      <c r="C283" s="42"/>
      <c r="D283" s="42"/>
      <c r="E283" s="42"/>
      <c r="F283" s="42"/>
      <c r="G283" s="42"/>
      <c r="H283" s="5"/>
      <c r="I283" s="5"/>
      <c r="J283" s="5"/>
      <c r="K283" s="4"/>
      <c r="L283" s="4"/>
      <c r="M283" s="4"/>
      <c r="N283" s="4"/>
      <c r="O283" s="4"/>
      <c r="P283" s="4"/>
      <c r="Q283" s="4"/>
      <c r="R283" s="4"/>
      <c r="S283" s="4"/>
      <c r="T283" s="5"/>
      <c r="U283" s="6"/>
      <c r="V283" s="3"/>
      <c r="W283" s="3"/>
      <c r="X283" s="3"/>
      <c r="Y283" s="3"/>
      <c r="Z283" s="3"/>
      <c r="AA283" s="3"/>
      <c r="AB283" s="3"/>
      <c r="AC283" s="3"/>
      <c r="AD283" s="3"/>
      <c r="AE283" s="3"/>
      <c r="AF283" s="3"/>
      <c r="AG283" s="3"/>
      <c r="AH283" s="3"/>
      <c r="AI283" s="3"/>
      <c r="AJ283" s="3"/>
      <c r="AK283" s="3"/>
      <c r="AT283"/>
      <c r="AU283"/>
      <c r="AV283"/>
      <c r="AW283"/>
      <c r="AX283"/>
      <c r="AY283"/>
      <c r="AZ283"/>
      <c r="BA283"/>
      <c r="BB283"/>
      <c r="BU283" s="113"/>
      <c r="BV283" s="113"/>
      <c r="BW283" s="113"/>
      <c r="BX283" s="113"/>
      <c r="BY283" s="113"/>
      <c r="BZ283" s="113"/>
      <c r="CA283" s="113"/>
      <c r="CB283" s="113"/>
      <c r="CC283" s="113"/>
      <c r="CD283" s="113"/>
      <c r="CE283" s="113"/>
      <c r="CF283" s="113"/>
      <c r="CG283" s="113"/>
      <c r="CH283" s="113"/>
      <c r="CI283" s="113"/>
      <c r="CJ283" s="113"/>
      <c r="CK283" s="113"/>
      <c r="CL283" s="113"/>
      <c r="CM283" s="113"/>
      <c r="CN283" s="113"/>
      <c r="CO283" s="113"/>
      <c r="CP283" s="113"/>
      <c r="CQ283" s="113"/>
      <c r="CR283" s="113"/>
      <c r="CS283" s="113"/>
      <c r="CT283" s="113"/>
      <c r="CU283" s="113"/>
      <c r="CV283" s="113"/>
      <c r="CW283" s="113"/>
      <c r="CX283" s="113"/>
      <c r="CY283" s="113"/>
      <c r="CZ283" s="113"/>
      <c r="DA283" s="113"/>
      <c r="DB283" s="113"/>
    </row>
    <row r="284" spans="1:107" s="7" customFormat="1" ht="16.5" customHeight="1" thickBot="1" x14ac:dyDescent="0.3">
      <c r="A284" s="223"/>
      <c r="B284" s="42"/>
      <c r="C284" s="42"/>
      <c r="D284" s="42"/>
      <c r="E284" s="42"/>
      <c r="F284" s="42"/>
      <c r="G284" s="42"/>
      <c r="H284" s="5"/>
      <c r="I284" s="5"/>
      <c r="J284" s="5"/>
      <c r="K284" s="4"/>
      <c r="L284" s="327" t="s">
        <v>13</v>
      </c>
      <c r="M284" s="327" t="s">
        <v>14</v>
      </c>
      <c r="N284" s="4"/>
      <c r="O284" s="224"/>
      <c r="P284" s="4"/>
      <c r="Q284" s="384" t="s">
        <v>61</v>
      </c>
      <c r="R284" s="4"/>
      <c r="S284" s="4"/>
      <c r="T284" s="267"/>
      <c r="U284" s="6"/>
      <c r="V284" s="3"/>
      <c r="W284" s="3"/>
      <c r="X284" s="3"/>
      <c r="Y284" s="3"/>
      <c r="Z284" s="3"/>
      <c r="AA284" s="3"/>
      <c r="AB284" s="3"/>
      <c r="AC284" s="3"/>
      <c r="AD284" s="3"/>
      <c r="AE284" s="3"/>
      <c r="AF284" s="3"/>
      <c r="AG284" s="3"/>
      <c r="AH284" s="3"/>
      <c r="AI284" s="3"/>
      <c r="AJ284" s="3"/>
      <c r="AK284" s="3"/>
      <c r="AT284"/>
      <c r="AU284"/>
      <c r="AV284"/>
      <c r="AW284"/>
      <c r="AX284"/>
      <c r="AY284"/>
      <c r="AZ284"/>
      <c r="BA284"/>
      <c r="BB284"/>
      <c r="BU284" s="113"/>
      <c r="BV284" s="113"/>
      <c r="BW284" s="113"/>
      <c r="BX284" s="113"/>
      <c r="BY284" s="113"/>
      <c r="BZ284" s="113"/>
      <c r="CA284" s="113"/>
      <c r="CB284" s="113"/>
      <c r="CC284" s="113"/>
      <c r="CD284" s="113"/>
      <c r="CE284" s="113"/>
      <c r="CF284" s="113"/>
      <c r="CG284" s="113"/>
      <c r="CH284" s="113"/>
      <c r="CI284" s="113"/>
      <c r="CJ284" s="113"/>
      <c r="CK284" s="113"/>
      <c r="CL284" s="113"/>
      <c r="CM284" s="113"/>
      <c r="CN284" s="113"/>
      <c r="CO284" s="113"/>
      <c r="CP284" s="113"/>
      <c r="CQ284" s="113"/>
      <c r="CR284" s="113"/>
      <c r="CS284" s="113"/>
      <c r="CT284" s="113"/>
      <c r="CU284" s="113"/>
      <c r="CV284" s="113"/>
      <c r="CW284" s="113"/>
      <c r="CX284" s="113"/>
      <c r="CY284" s="113"/>
      <c r="CZ284" s="113"/>
      <c r="DA284" s="113"/>
      <c r="DB284" s="113"/>
    </row>
    <row r="285" spans="1:107" s="21" customFormat="1" ht="15.75" customHeight="1" x14ac:dyDescent="0.25">
      <c r="A285" s="318" t="s">
        <v>364</v>
      </c>
      <c r="B285" s="319"/>
      <c r="C285" s="319"/>
      <c r="D285" s="319"/>
      <c r="E285" s="43"/>
      <c r="F285" s="43"/>
      <c r="G285" s="80"/>
      <c r="H285" s="50"/>
      <c r="I285" s="50"/>
      <c r="J285" s="50"/>
      <c r="K285" s="81"/>
      <c r="L285" s="327"/>
      <c r="M285" s="327"/>
      <c r="N285" s="81"/>
      <c r="O285" s="327" t="s">
        <v>15</v>
      </c>
      <c r="P285" s="81"/>
      <c r="Q285" s="385"/>
      <c r="R285" s="81"/>
      <c r="S285" s="81"/>
      <c r="T285" s="49"/>
      <c r="U285" s="20"/>
      <c r="V285" s="20"/>
      <c r="W285" s="101"/>
      <c r="X285" s="317" t="s">
        <v>2</v>
      </c>
      <c r="Y285" s="317"/>
      <c r="Z285" s="317"/>
      <c r="AA285" s="317"/>
      <c r="AB285" s="20"/>
      <c r="AC285" s="20"/>
      <c r="AD285" s="20"/>
      <c r="AE285" s="20"/>
      <c r="AF285" s="20"/>
      <c r="AG285" s="20"/>
      <c r="AH285" s="20"/>
      <c r="AI285" s="20"/>
      <c r="AJ285" s="20"/>
      <c r="AK285" s="20"/>
      <c r="BC285" s="255"/>
      <c r="BD285" s="255"/>
      <c r="BE285" s="255"/>
      <c r="BF285" s="255"/>
      <c r="BG285" s="255"/>
      <c r="BH285" s="255"/>
      <c r="BI285" s="255"/>
      <c r="BJ285" s="255"/>
      <c r="BK285" s="255"/>
      <c r="BL285" s="255"/>
      <c r="BM285" s="255"/>
      <c r="BN285" s="255"/>
      <c r="BO285" s="255"/>
      <c r="BP285" s="255"/>
      <c r="BQ285" s="255"/>
      <c r="BR285" s="255"/>
      <c r="BS285" s="255"/>
      <c r="BT285" s="255"/>
      <c r="BU285" s="258"/>
      <c r="BV285" s="258"/>
      <c r="BW285" s="258"/>
      <c r="BX285" s="258"/>
      <c r="BY285" s="258"/>
      <c r="BZ285" s="258"/>
      <c r="CA285" s="258"/>
      <c r="CB285" s="258"/>
      <c r="CC285" s="258"/>
      <c r="CD285" s="258"/>
      <c r="CE285" s="258"/>
      <c r="CF285" s="258"/>
      <c r="CG285" s="258"/>
      <c r="CH285" s="258"/>
      <c r="CI285" s="258"/>
      <c r="CJ285" s="258"/>
      <c r="CK285" s="258"/>
      <c r="CL285" s="258"/>
      <c r="CM285" s="258"/>
      <c r="CN285" s="258"/>
      <c r="CO285" s="258"/>
      <c r="CP285" s="258"/>
      <c r="CQ285" s="258"/>
      <c r="CR285" s="258"/>
      <c r="CS285" s="258"/>
      <c r="CT285" s="258"/>
      <c r="CU285" s="258"/>
      <c r="CV285" s="258"/>
      <c r="CW285" s="258"/>
      <c r="CX285" s="258"/>
      <c r="CY285" s="258"/>
      <c r="CZ285" s="258"/>
      <c r="DA285" s="258"/>
      <c r="DB285" s="258"/>
      <c r="DC285" s="255"/>
    </row>
    <row r="286" spans="1:107" s="21" customFormat="1" ht="23.25" customHeight="1" thickBot="1" x14ac:dyDescent="0.3">
      <c r="A286" s="336" t="s">
        <v>365</v>
      </c>
      <c r="B286" s="337"/>
      <c r="C286" s="337"/>
      <c r="D286" s="337"/>
      <c r="E286" s="80"/>
      <c r="F286" s="80"/>
      <c r="G286" s="80"/>
      <c r="H286" s="50"/>
      <c r="I286" s="50"/>
      <c r="J286" s="50"/>
      <c r="K286" s="81"/>
      <c r="L286" s="327"/>
      <c r="M286" s="327"/>
      <c r="N286" s="81"/>
      <c r="O286" s="327"/>
      <c r="P286" s="81"/>
      <c r="Q286" s="384" t="s">
        <v>16</v>
      </c>
      <c r="R286" s="81"/>
      <c r="S286" s="81"/>
      <c r="T286" s="51"/>
      <c r="U286" s="20"/>
      <c r="V286" s="20"/>
      <c r="W286" s="101"/>
      <c r="X286" s="105" t="s">
        <v>18</v>
      </c>
      <c r="Y286" s="105" t="s">
        <v>19</v>
      </c>
      <c r="Z286" s="105" t="s">
        <v>20</v>
      </c>
      <c r="AA286" s="105" t="s">
        <v>21</v>
      </c>
      <c r="AB286" s="20"/>
      <c r="AC286" s="20"/>
      <c r="AD286" s="20"/>
      <c r="AE286" s="20"/>
      <c r="AF286" s="20"/>
      <c r="AG286" s="20"/>
      <c r="AH286" s="20"/>
      <c r="AI286" s="20"/>
      <c r="AJ286" s="20"/>
      <c r="AK286" s="20"/>
      <c r="BC286" s="255"/>
      <c r="BD286" s="255"/>
      <c r="BE286" s="255"/>
      <c r="BF286" s="255"/>
      <c r="BG286" s="255"/>
      <c r="BH286" s="255"/>
      <c r="BI286" s="255"/>
      <c r="BJ286" s="255"/>
      <c r="BK286" s="255"/>
      <c r="BL286" s="255"/>
      <c r="BM286" s="255"/>
      <c r="BN286" s="255"/>
      <c r="BO286" s="255"/>
      <c r="BP286" s="255"/>
      <c r="BQ286" s="255"/>
      <c r="BR286" s="255"/>
      <c r="BS286" s="255"/>
      <c r="BT286" s="255"/>
      <c r="BU286" s="258"/>
      <c r="BV286" s="258"/>
      <c r="BW286" s="258"/>
      <c r="BX286" s="258"/>
      <c r="BY286" s="258"/>
      <c r="BZ286" s="258"/>
      <c r="CA286" s="258"/>
      <c r="CB286" s="258"/>
      <c r="CC286" s="258"/>
      <c r="CD286" s="258"/>
      <c r="CE286" s="258"/>
      <c r="CF286" s="258"/>
      <c r="CG286" s="258"/>
      <c r="CH286" s="258"/>
      <c r="CI286" s="258"/>
      <c r="CJ286" s="258"/>
      <c r="CK286" s="258"/>
      <c r="CL286" s="258"/>
      <c r="CM286" s="258"/>
      <c r="CN286" s="258"/>
      <c r="CO286" s="258"/>
      <c r="CP286" s="258"/>
      <c r="CQ286" s="258"/>
      <c r="CR286" s="258"/>
      <c r="CS286" s="258"/>
      <c r="CT286" s="258"/>
      <c r="CU286" s="258"/>
      <c r="CV286" s="258"/>
      <c r="CW286" s="258"/>
      <c r="CX286" s="258"/>
      <c r="CY286" s="258"/>
      <c r="CZ286" s="258"/>
      <c r="DA286" s="258"/>
      <c r="DB286" s="258"/>
      <c r="DC286" s="255"/>
    </row>
    <row r="287" spans="1:107" s="7" customFormat="1" ht="45.75" thickBot="1" x14ac:dyDescent="0.3">
      <c r="A287" s="52" t="s">
        <v>3</v>
      </c>
      <c r="B287" s="83" t="s">
        <v>4</v>
      </c>
      <c r="C287" s="83" t="s">
        <v>5</v>
      </c>
      <c r="D287" s="83" t="s">
        <v>6</v>
      </c>
      <c r="E287" s="83" t="s">
        <v>7</v>
      </c>
      <c r="F287" s="52" t="s">
        <v>8</v>
      </c>
      <c r="G287" s="22" t="s">
        <v>9</v>
      </c>
      <c r="H287" s="22" t="s">
        <v>78</v>
      </c>
      <c r="I287" s="22" t="s">
        <v>11</v>
      </c>
      <c r="J287" s="22" t="s">
        <v>12</v>
      </c>
      <c r="K287" s="38"/>
      <c r="L287" s="326"/>
      <c r="M287" s="326"/>
      <c r="N287" s="38"/>
      <c r="O287" s="326"/>
      <c r="P287" s="38"/>
      <c r="Q287" s="378"/>
      <c r="R287" s="38"/>
      <c r="S287" s="38"/>
      <c r="T287" s="54" t="s">
        <v>53</v>
      </c>
      <c r="U287" s="6"/>
      <c r="V287" s="3"/>
      <c r="W287" s="72"/>
      <c r="X287" s="225"/>
      <c r="Y287" s="225"/>
      <c r="Z287" s="225"/>
      <c r="AA287" s="225"/>
      <c r="AB287" s="3"/>
      <c r="AC287" s="3"/>
      <c r="AD287" s="3"/>
      <c r="AE287" s="3"/>
      <c r="AF287" s="3"/>
      <c r="AG287" s="3"/>
      <c r="AH287" s="3"/>
      <c r="AI287" s="3"/>
      <c r="AJ287" s="3"/>
      <c r="AK287" s="3"/>
      <c r="AT287"/>
      <c r="AU287"/>
      <c r="AV287"/>
      <c r="AW287"/>
      <c r="AX287"/>
      <c r="AY287"/>
      <c r="AZ287"/>
      <c r="BA287"/>
      <c r="BB287"/>
      <c r="BU287" s="113"/>
      <c r="BV287" s="113"/>
      <c r="BW287" s="113"/>
      <c r="BX287" s="113"/>
      <c r="BY287" s="113"/>
      <c r="BZ287" s="113"/>
      <c r="CA287" s="113"/>
      <c r="CB287" s="113"/>
      <c r="CC287" s="113"/>
      <c r="CD287" s="113"/>
      <c r="CE287" s="113"/>
      <c r="CF287" s="113"/>
      <c r="CG287" s="113"/>
      <c r="CH287" s="113"/>
      <c r="CI287" s="113"/>
      <c r="CJ287" s="113"/>
      <c r="CK287" s="113"/>
      <c r="CL287" s="113"/>
      <c r="CM287" s="113"/>
      <c r="CN287" s="113"/>
      <c r="CO287" s="113"/>
      <c r="CP287" s="113"/>
      <c r="CQ287" s="113"/>
      <c r="CR287" s="113"/>
      <c r="CS287" s="113"/>
      <c r="CT287" s="113"/>
      <c r="CU287" s="113"/>
      <c r="CV287" s="113"/>
      <c r="CW287" s="113"/>
      <c r="CX287" s="113"/>
      <c r="CY287" s="113"/>
      <c r="CZ287" s="113"/>
      <c r="DA287" s="113"/>
      <c r="DB287" s="113"/>
    </row>
    <row r="288" spans="1:107" s="7" customFormat="1" thickBot="1" x14ac:dyDescent="0.3">
      <c r="A288" s="28">
        <v>131</v>
      </c>
      <c r="B288" s="29">
        <v>42203404</v>
      </c>
      <c r="C288" s="29">
        <v>1186220933</v>
      </c>
      <c r="D288" s="29" t="s">
        <v>366</v>
      </c>
      <c r="E288" s="29" t="s">
        <v>366</v>
      </c>
      <c r="F288" s="29" t="s">
        <v>33</v>
      </c>
      <c r="G288" s="28">
        <v>0</v>
      </c>
      <c r="H288" s="32">
        <v>1950000</v>
      </c>
      <c r="I288" s="32">
        <f>H288*6.77/100</f>
        <v>132015</v>
      </c>
      <c r="J288" s="32">
        <f>H288+I288</f>
        <v>2082015</v>
      </c>
      <c r="K288" s="2"/>
      <c r="L288" s="32">
        <f>H288*39.5/100</f>
        <v>770250</v>
      </c>
      <c r="M288" s="32">
        <f>H288+L288</f>
        <v>2720250</v>
      </c>
      <c r="N288" s="2"/>
      <c r="O288" s="57"/>
      <c r="P288" s="2"/>
      <c r="Q288" s="210">
        <v>2386995</v>
      </c>
      <c r="R288" s="4"/>
      <c r="S288" s="2"/>
      <c r="T288" s="32">
        <f>Z288</f>
        <v>3000000</v>
      </c>
      <c r="U288" s="6"/>
      <c r="V288" s="3"/>
      <c r="W288" s="226"/>
      <c r="X288" s="227">
        <v>3000000</v>
      </c>
      <c r="Y288" s="72">
        <v>0</v>
      </c>
      <c r="Z288" s="227">
        <v>3000000</v>
      </c>
      <c r="AA288" s="72"/>
      <c r="AB288" s="3"/>
      <c r="AC288" s="3"/>
      <c r="AD288" s="3"/>
      <c r="AE288" s="3"/>
      <c r="AF288" s="3"/>
      <c r="AG288" s="3"/>
      <c r="AH288" s="3"/>
      <c r="AI288" s="3"/>
      <c r="AJ288" s="3"/>
      <c r="AK288" s="3"/>
      <c r="AT288"/>
      <c r="AU288"/>
      <c r="AV288"/>
      <c r="AW288"/>
      <c r="AX288"/>
      <c r="AY288"/>
      <c r="AZ288"/>
      <c r="BA288"/>
      <c r="BB288"/>
      <c r="BU288" s="113"/>
      <c r="BV288" s="113"/>
      <c r="BW288" s="113"/>
      <c r="BX288" s="113"/>
      <c r="BY288" s="113"/>
      <c r="BZ288" s="113"/>
      <c r="CA288" s="113"/>
      <c r="CB288" s="113"/>
      <c r="CC288" s="113"/>
      <c r="CD288" s="113"/>
      <c r="CE288" s="113"/>
      <c r="CF288" s="113"/>
      <c r="CG288" s="113"/>
      <c r="CH288" s="113"/>
      <c r="CI288" s="113"/>
      <c r="CJ288" s="113"/>
      <c r="CK288" s="113"/>
      <c r="CL288" s="113"/>
      <c r="CM288" s="113"/>
      <c r="CN288" s="113"/>
      <c r="CO288" s="113"/>
      <c r="CP288" s="113"/>
      <c r="CQ288" s="113"/>
      <c r="CR288" s="113"/>
      <c r="CS288" s="113"/>
      <c r="CT288" s="113"/>
      <c r="CU288" s="113"/>
      <c r="CV288" s="113"/>
      <c r="CW288" s="113"/>
      <c r="CX288" s="113"/>
      <c r="CY288" s="113"/>
      <c r="CZ288" s="113"/>
      <c r="DA288" s="113"/>
      <c r="DB288" s="113"/>
    </row>
    <row r="289" spans="1:107" s="7" customFormat="1" ht="15" x14ac:dyDescent="0.25">
      <c r="A289" s="41"/>
      <c r="B289" s="41"/>
      <c r="C289" s="41"/>
      <c r="D289" s="41"/>
      <c r="E289" s="41"/>
      <c r="F289" s="41"/>
      <c r="G289" s="41"/>
      <c r="H289" s="3"/>
      <c r="I289" s="3"/>
      <c r="J289" s="3"/>
      <c r="K289" s="2"/>
      <c r="L289" s="4"/>
      <c r="M289" s="4"/>
      <c r="N289" s="4"/>
      <c r="O289" s="4"/>
      <c r="P289" s="4"/>
      <c r="Q289" s="4"/>
      <c r="R289" s="4"/>
      <c r="S289" s="4"/>
      <c r="T289" s="5"/>
      <c r="U289" s="112"/>
      <c r="V289" s="3"/>
      <c r="W289" s="3"/>
      <c r="X289" s="3"/>
      <c r="Y289" s="3"/>
      <c r="Z289" s="3"/>
      <c r="AA289" s="3"/>
      <c r="AB289" s="3"/>
      <c r="AC289" s="3"/>
      <c r="AD289" s="3"/>
      <c r="AE289" s="3"/>
      <c r="AF289" s="3"/>
      <c r="AG289" s="3"/>
      <c r="AH289" s="3"/>
      <c r="AI289" s="3"/>
      <c r="AJ289" s="3"/>
      <c r="AK289" s="3"/>
      <c r="AT289"/>
      <c r="AU289"/>
      <c r="AV289"/>
      <c r="AW289"/>
      <c r="AX289"/>
      <c r="AY289"/>
      <c r="AZ289"/>
      <c r="BA289"/>
      <c r="BB289"/>
      <c r="BU289" s="113"/>
      <c r="BV289" s="113"/>
      <c r="BW289" s="113"/>
      <c r="BX289" s="113"/>
      <c r="BY289" s="113"/>
      <c r="BZ289" s="113"/>
      <c r="CA289" s="113"/>
      <c r="CB289" s="113"/>
      <c r="CC289" s="113"/>
      <c r="CD289" s="113"/>
      <c r="CE289" s="113"/>
      <c r="CF289" s="113"/>
      <c r="CG289" s="113"/>
      <c r="CH289" s="113"/>
      <c r="CI289" s="113"/>
      <c r="CJ289" s="113"/>
      <c r="CK289" s="113"/>
      <c r="CL289" s="113"/>
      <c r="CM289" s="113"/>
      <c r="CN289" s="113"/>
      <c r="CO289" s="113"/>
      <c r="CP289" s="113"/>
      <c r="CQ289" s="113"/>
      <c r="CR289" s="113"/>
      <c r="CS289" s="113"/>
      <c r="CT289" s="113"/>
      <c r="CU289" s="113"/>
      <c r="CV289" s="113"/>
      <c r="CW289" s="113"/>
      <c r="CX289" s="113"/>
      <c r="CY289" s="113"/>
      <c r="CZ289" s="113"/>
      <c r="DA289" s="113"/>
      <c r="DB289" s="113"/>
    </row>
    <row r="290" spans="1:107" s="7" customFormat="1" thickBot="1" x14ac:dyDescent="0.3">
      <c r="A290" s="41"/>
      <c r="B290" s="41"/>
      <c r="C290" s="41"/>
      <c r="D290" s="41"/>
      <c r="E290" s="41"/>
      <c r="F290" s="41"/>
      <c r="G290" s="41"/>
      <c r="H290" s="3"/>
      <c r="I290" s="3"/>
      <c r="J290" s="3"/>
      <c r="K290" s="2"/>
      <c r="L290" s="4"/>
      <c r="M290" s="4"/>
      <c r="N290" s="4"/>
      <c r="O290" s="4"/>
      <c r="P290" s="4"/>
      <c r="Q290" s="4"/>
      <c r="R290" s="4"/>
      <c r="S290" s="4"/>
      <c r="T290" s="5"/>
      <c r="U290" s="112"/>
      <c r="V290" s="3"/>
      <c r="W290" s="3"/>
      <c r="X290" s="3"/>
      <c r="Y290" s="3"/>
      <c r="Z290" s="3"/>
      <c r="AA290" s="3"/>
      <c r="AB290" s="3"/>
      <c r="AC290" s="3"/>
      <c r="AD290" s="3"/>
      <c r="AE290" s="3"/>
      <c r="AF290" s="3"/>
      <c r="AG290" s="3"/>
      <c r="AH290" s="3"/>
      <c r="AI290" s="3"/>
      <c r="AJ290" s="3"/>
      <c r="AK290" s="3"/>
      <c r="AT290"/>
      <c r="AU290"/>
      <c r="AV290"/>
      <c r="AW290"/>
      <c r="AX290"/>
      <c r="AY290"/>
      <c r="AZ290"/>
      <c r="BA290"/>
      <c r="BB290"/>
      <c r="BU290" s="113"/>
      <c r="BV290" s="113"/>
      <c r="BW290" s="113"/>
      <c r="BX290" s="113"/>
      <c r="BY290" s="113"/>
      <c r="BZ290" s="113"/>
      <c r="CA290" s="113"/>
      <c r="CB290" s="113"/>
      <c r="CC290" s="113"/>
      <c r="CD290" s="113"/>
      <c r="CE290" s="113"/>
      <c r="CF290" s="113"/>
      <c r="CG290" s="113"/>
      <c r="CH290" s="113"/>
      <c r="CI290" s="113"/>
      <c r="CJ290" s="113"/>
      <c r="CK290" s="113"/>
      <c r="CL290" s="113"/>
      <c r="CM290" s="113"/>
      <c r="CN290" s="113"/>
      <c r="CO290" s="113"/>
      <c r="CP290" s="113"/>
      <c r="CQ290" s="113"/>
      <c r="CR290" s="113"/>
      <c r="CS290" s="113"/>
      <c r="CT290" s="113"/>
      <c r="CU290" s="113"/>
      <c r="CV290" s="113"/>
      <c r="CW290" s="113"/>
      <c r="CX290" s="113"/>
      <c r="CY290" s="113"/>
      <c r="CZ290" s="113"/>
      <c r="DA290" s="113"/>
      <c r="DB290" s="113"/>
    </row>
    <row r="291" spans="1:107" s="21" customFormat="1" ht="15.75" customHeight="1" thickBot="1" x14ac:dyDescent="0.3">
      <c r="A291" s="318" t="s">
        <v>367</v>
      </c>
      <c r="B291" s="319"/>
      <c r="C291" s="319"/>
      <c r="D291" s="319"/>
      <c r="E291" s="43"/>
      <c r="F291" s="43"/>
      <c r="G291" s="43"/>
      <c r="H291" s="62"/>
      <c r="I291" s="62"/>
      <c r="J291" s="62"/>
      <c r="K291" s="63"/>
      <c r="L291" s="325" t="s">
        <v>13</v>
      </c>
      <c r="M291" s="325" t="s">
        <v>14</v>
      </c>
      <c r="N291" s="63"/>
      <c r="O291" s="228"/>
      <c r="P291" s="63"/>
      <c r="Q291" s="329" t="s">
        <v>61</v>
      </c>
      <c r="R291" s="63"/>
      <c r="S291" s="63"/>
      <c r="T291" s="100"/>
      <c r="U291" s="20"/>
      <c r="V291" s="20"/>
      <c r="W291" s="101"/>
      <c r="X291" s="317" t="s">
        <v>2</v>
      </c>
      <c r="Y291" s="317"/>
      <c r="Z291" s="317"/>
      <c r="AA291" s="317"/>
      <c r="AB291" s="20"/>
      <c r="AC291" s="20"/>
      <c r="AD291" s="20"/>
      <c r="AE291" s="20"/>
      <c r="AF291" s="20"/>
      <c r="AG291" s="20"/>
      <c r="AH291" s="20"/>
      <c r="AI291" s="20"/>
      <c r="AJ291" s="20"/>
      <c r="AK291" s="20"/>
      <c r="BC291" s="255"/>
      <c r="BD291" s="255"/>
      <c r="BE291" s="255"/>
      <c r="BF291" s="255"/>
      <c r="BG291" s="255"/>
      <c r="BH291" s="255"/>
      <c r="BI291" s="255"/>
      <c r="BJ291" s="255"/>
      <c r="BK291" s="255"/>
      <c r="BL291" s="255"/>
      <c r="BM291" s="255"/>
      <c r="BN291" s="255"/>
      <c r="BO291" s="255"/>
      <c r="BP291" s="255"/>
      <c r="BQ291" s="255"/>
      <c r="BR291" s="255"/>
      <c r="BS291" s="255"/>
      <c r="BT291" s="255"/>
      <c r="BU291" s="258"/>
      <c r="BV291" s="258"/>
      <c r="BW291" s="258"/>
      <c r="BX291" s="258"/>
      <c r="BY291" s="258"/>
      <c r="BZ291" s="258"/>
      <c r="CA291" s="258"/>
      <c r="CB291" s="258"/>
      <c r="CC291" s="258"/>
      <c r="CD291" s="258"/>
      <c r="CE291" s="258"/>
      <c r="CF291" s="258"/>
      <c r="CG291" s="258"/>
      <c r="CH291" s="258"/>
      <c r="CI291" s="258"/>
      <c r="CJ291" s="258"/>
      <c r="CK291" s="258"/>
      <c r="CL291" s="258"/>
      <c r="CM291" s="258"/>
      <c r="CN291" s="258"/>
      <c r="CO291" s="258"/>
      <c r="CP291" s="258"/>
      <c r="CQ291" s="258"/>
      <c r="CR291" s="258"/>
      <c r="CS291" s="258"/>
      <c r="CT291" s="258"/>
      <c r="CU291" s="258"/>
      <c r="CV291" s="258"/>
      <c r="CW291" s="258"/>
      <c r="CX291" s="258"/>
      <c r="CY291" s="258"/>
      <c r="CZ291" s="258"/>
      <c r="DA291" s="258"/>
      <c r="DB291" s="258"/>
      <c r="DC291" s="255"/>
    </row>
    <row r="292" spans="1:107" s="21" customFormat="1" ht="23.25" thickBot="1" x14ac:dyDescent="0.3">
      <c r="A292" s="322" t="s">
        <v>502</v>
      </c>
      <c r="B292" s="323"/>
      <c r="C292" s="323"/>
      <c r="D292" s="323"/>
      <c r="E292" s="80"/>
      <c r="F292" s="80"/>
      <c r="G292" s="80"/>
      <c r="H292" s="50"/>
      <c r="I292" s="50"/>
      <c r="J292" s="50"/>
      <c r="K292" s="81"/>
      <c r="L292" s="327"/>
      <c r="M292" s="327"/>
      <c r="N292" s="81"/>
      <c r="O292" s="327" t="s">
        <v>15</v>
      </c>
      <c r="P292" s="81"/>
      <c r="Q292" s="330"/>
      <c r="R292" s="81"/>
      <c r="S292" s="81"/>
      <c r="T292" s="212"/>
      <c r="U292" s="20"/>
      <c r="V292" s="20"/>
      <c r="W292" s="101"/>
      <c r="X292" s="105" t="s">
        <v>18</v>
      </c>
      <c r="Y292" s="105" t="s">
        <v>19</v>
      </c>
      <c r="Z292" s="105" t="s">
        <v>20</v>
      </c>
      <c r="AA292" s="105" t="s">
        <v>21</v>
      </c>
      <c r="AB292" s="20"/>
      <c r="AC292" s="20"/>
      <c r="AD292" s="20"/>
      <c r="AE292" s="20"/>
      <c r="AF292" s="20"/>
      <c r="AG292" s="20"/>
      <c r="AH292" s="20"/>
      <c r="AI292" s="20"/>
      <c r="AJ292" s="20"/>
      <c r="AK292" s="20"/>
      <c r="BC292" s="255"/>
      <c r="BD292" s="255"/>
      <c r="BE292" s="255"/>
      <c r="BF292" s="255"/>
      <c r="BG292" s="255"/>
      <c r="BH292" s="255"/>
      <c r="BI292" s="255"/>
      <c r="BJ292" s="255"/>
      <c r="BK292" s="255"/>
      <c r="BL292" s="255"/>
      <c r="BM292" s="255"/>
      <c r="BN292" s="255"/>
      <c r="BO292" s="255"/>
      <c r="BP292" s="255"/>
      <c r="BQ292" s="255"/>
      <c r="BR292" s="255"/>
      <c r="BS292" s="255"/>
      <c r="BT292" s="255"/>
      <c r="BU292" s="258"/>
      <c r="BV292" s="258"/>
      <c r="BW292" s="258"/>
      <c r="BX292" s="258"/>
      <c r="BY292" s="258"/>
      <c r="BZ292" s="258"/>
      <c r="CA292" s="258"/>
      <c r="CB292" s="258"/>
      <c r="CC292" s="258"/>
      <c r="CD292" s="258"/>
      <c r="CE292" s="258"/>
      <c r="CF292" s="258"/>
      <c r="CG292" s="258"/>
      <c r="CH292" s="258"/>
      <c r="CI292" s="258"/>
      <c r="CJ292" s="258"/>
      <c r="CK292" s="258"/>
      <c r="CL292" s="258"/>
      <c r="CM292" s="258"/>
      <c r="CN292" s="258"/>
      <c r="CO292" s="258"/>
      <c r="CP292" s="258"/>
      <c r="CQ292" s="258"/>
      <c r="CR292" s="258"/>
      <c r="CS292" s="258"/>
      <c r="CT292" s="258"/>
      <c r="CU292" s="258"/>
      <c r="CV292" s="258"/>
      <c r="CW292" s="258"/>
      <c r="CX292" s="258"/>
      <c r="CY292" s="258"/>
      <c r="CZ292" s="258"/>
      <c r="DA292" s="258"/>
      <c r="DB292" s="258"/>
      <c r="DC292" s="255"/>
    </row>
    <row r="293" spans="1:107" s="3" customFormat="1" ht="23.25" customHeight="1" thickBot="1" x14ac:dyDescent="0.3">
      <c r="A293" s="325" t="s">
        <v>48</v>
      </c>
      <c r="B293" s="325" t="s">
        <v>4</v>
      </c>
      <c r="C293" s="325" t="s">
        <v>62</v>
      </c>
      <c r="D293" s="325" t="s">
        <v>63</v>
      </c>
      <c r="E293" s="213" t="s">
        <v>64</v>
      </c>
      <c r="F293" s="325" t="s">
        <v>65</v>
      </c>
      <c r="G293" s="320" t="s">
        <v>9</v>
      </c>
      <c r="H293" s="320" t="s">
        <v>78</v>
      </c>
      <c r="I293" s="320" t="s">
        <v>11</v>
      </c>
      <c r="J293" s="320" t="s">
        <v>12</v>
      </c>
      <c r="K293" s="4"/>
      <c r="L293" s="327"/>
      <c r="M293" s="327"/>
      <c r="N293" s="4"/>
      <c r="O293" s="327"/>
      <c r="P293" s="4"/>
      <c r="Q293" s="377" t="s">
        <v>16</v>
      </c>
      <c r="R293" s="4"/>
      <c r="S293" s="4"/>
      <c r="T293" s="332" t="s">
        <v>95</v>
      </c>
      <c r="U293" s="6"/>
      <c r="W293" s="72"/>
      <c r="X293" s="72"/>
      <c r="Y293" s="72"/>
      <c r="Z293" s="72"/>
      <c r="AA293" s="72"/>
      <c r="AL293" s="7"/>
      <c r="AM293" s="7"/>
      <c r="AN293" s="7"/>
      <c r="AO293" s="7"/>
      <c r="AP293" s="7"/>
      <c r="AQ293" s="7"/>
      <c r="AR293" s="7"/>
      <c r="AS293" s="7"/>
      <c r="AT293"/>
      <c r="AU293"/>
      <c r="AV293"/>
      <c r="AW293"/>
      <c r="AX293"/>
      <c r="AY293"/>
      <c r="AZ293"/>
      <c r="BA293"/>
      <c r="BB293"/>
      <c r="BC293" s="7"/>
      <c r="BD293" s="7"/>
      <c r="BE293" s="7"/>
      <c r="BF293" s="7"/>
      <c r="BG293" s="7"/>
      <c r="BU293" s="5"/>
      <c r="BV293" s="5"/>
      <c r="BW293" s="5"/>
      <c r="BX293" s="5"/>
      <c r="BY293" s="5"/>
      <c r="BZ293" s="5"/>
      <c r="CA293" s="5"/>
      <c r="CB293" s="5"/>
      <c r="CC293" s="5"/>
      <c r="CD293" s="5"/>
      <c r="CE293" s="5"/>
      <c r="CF293" s="5"/>
      <c r="CG293" s="5"/>
      <c r="CH293" s="5"/>
      <c r="CI293" s="5"/>
      <c r="CJ293" s="5"/>
      <c r="CK293" s="5"/>
      <c r="CL293" s="5"/>
      <c r="CM293" s="5"/>
      <c r="CN293" s="5"/>
      <c r="CO293" s="5"/>
      <c r="CP293" s="5"/>
      <c r="CQ293" s="5"/>
      <c r="CR293" s="5"/>
      <c r="CS293" s="5"/>
      <c r="CT293" s="5"/>
      <c r="CU293" s="5"/>
      <c r="CV293" s="5"/>
      <c r="CW293" s="5"/>
      <c r="CX293" s="5"/>
      <c r="CY293" s="5"/>
      <c r="CZ293" s="5"/>
      <c r="DA293" s="5"/>
      <c r="DB293" s="5"/>
    </row>
    <row r="294" spans="1:107" s="3" customFormat="1" thickBot="1" x14ac:dyDescent="0.3">
      <c r="A294" s="326"/>
      <c r="B294" s="326"/>
      <c r="C294" s="326"/>
      <c r="D294" s="326"/>
      <c r="E294" s="23" t="s">
        <v>96</v>
      </c>
      <c r="F294" s="326"/>
      <c r="G294" s="320"/>
      <c r="H294" s="320"/>
      <c r="I294" s="320"/>
      <c r="J294" s="320"/>
      <c r="K294" s="38"/>
      <c r="L294" s="326"/>
      <c r="M294" s="326"/>
      <c r="N294" s="38"/>
      <c r="O294" s="326"/>
      <c r="P294" s="38"/>
      <c r="Q294" s="378"/>
      <c r="R294" s="38"/>
      <c r="S294" s="38"/>
      <c r="T294" s="333"/>
      <c r="U294" s="6"/>
      <c r="W294" s="72"/>
      <c r="X294" s="72"/>
      <c r="Y294" s="72"/>
      <c r="Z294" s="72"/>
      <c r="AA294" s="72"/>
      <c r="AL294" s="7"/>
      <c r="AM294" s="7"/>
      <c r="AN294" s="7"/>
      <c r="AO294" s="7"/>
      <c r="AP294" s="7"/>
      <c r="AQ294" s="7"/>
      <c r="AR294" s="7"/>
      <c r="AS294" s="7"/>
      <c r="AT294"/>
      <c r="AU294"/>
      <c r="AV294"/>
      <c r="AW294"/>
      <c r="AX294"/>
      <c r="AY294"/>
      <c r="AZ294"/>
      <c r="BA294"/>
      <c r="BB294"/>
      <c r="BC294" s="7"/>
      <c r="BD294" s="7"/>
      <c r="BE294" s="7"/>
      <c r="BF294" s="7"/>
      <c r="BG294" s="7"/>
      <c r="BU294" s="5"/>
      <c r="BV294" s="5"/>
      <c r="BW294" s="5"/>
      <c r="BX294" s="5"/>
      <c r="BY294" s="5"/>
      <c r="BZ294" s="5"/>
      <c r="CA294" s="5"/>
      <c r="CB294" s="5"/>
      <c r="CC294" s="5"/>
      <c r="CD294" s="5"/>
      <c r="CE294" s="5"/>
      <c r="CF294" s="5"/>
      <c r="CG294" s="5"/>
      <c r="CH294" s="5"/>
      <c r="CI294" s="5"/>
      <c r="CJ294" s="5"/>
      <c r="CK294" s="5"/>
      <c r="CL294" s="5"/>
      <c r="CM294" s="5"/>
      <c r="CN294" s="5"/>
      <c r="CO294" s="5"/>
      <c r="CP294" s="5"/>
      <c r="CQ294" s="5"/>
      <c r="CR294" s="5"/>
      <c r="CS294" s="5"/>
      <c r="CT294" s="5"/>
      <c r="CU294" s="5"/>
      <c r="CV294" s="5"/>
      <c r="CW294" s="5"/>
      <c r="CX294" s="5"/>
      <c r="CY294" s="5"/>
      <c r="CZ294" s="5"/>
      <c r="DA294" s="5"/>
      <c r="DB294" s="5"/>
    </row>
    <row r="295" spans="1:107" s="3" customFormat="1" ht="56.25" customHeight="1" thickBot="1" x14ac:dyDescent="0.3">
      <c r="A295" s="28">
        <v>132</v>
      </c>
      <c r="B295" s="29">
        <v>42295900</v>
      </c>
      <c r="C295" s="29">
        <v>1196420060</v>
      </c>
      <c r="D295" s="29" t="s">
        <v>368</v>
      </c>
      <c r="E295" s="29" t="s">
        <v>369</v>
      </c>
      <c r="F295" s="29" t="s">
        <v>24</v>
      </c>
      <c r="G295" s="28">
        <v>0</v>
      </c>
      <c r="H295" s="32">
        <v>1060000</v>
      </c>
      <c r="I295" s="32">
        <f>H295*6.77/100</f>
        <v>71762</v>
      </c>
      <c r="J295" s="32">
        <f>H295+I295</f>
        <v>1131762</v>
      </c>
      <c r="K295" s="2"/>
      <c r="L295" s="32">
        <f>H295*39.5/100</f>
        <v>418700</v>
      </c>
      <c r="M295" s="32">
        <f>H295+L295</f>
        <v>1478700</v>
      </c>
      <c r="N295" s="2"/>
      <c r="O295" s="32"/>
      <c r="P295" s="2"/>
      <c r="Q295" s="180">
        <v>1242100</v>
      </c>
      <c r="R295" s="4"/>
      <c r="S295" s="2"/>
      <c r="T295" s="32">
        <f>Z295</f>
        <v>1409000</v>
      </c>
      <c r="U295" s="6"/>
      <c r="W295" s="72" t="s">
        <v>69</v>
      </c>
      <c r="X295" s="185">
        <v>1409000</v>
      </c>
      <c r="Y295" s="72">
        <v>0</v>
      </c>
      <c r="Z295" s="185">
        <f>+X295+Y295</f>
        <v>1409000</v>
      </c>
      <c r="AA295" s="72"/>
      <c r="AL295" s="7"/>
      <c r="AM295" s="7"/>
      <c r="AN295" s="7"/>
      <c r="AO295" s="7"/>
      <c r="AP295" s="7"/>
      <c r="AQ295" s="7"/>
      <c r="AR295" s="7"/>
      <c r="AS295" s="7"/>
      <c r="AT295"/>
      <c r="AU295"/>
      <c r="AV295"/>
      <c r="AW295"/>
      <c r="AX295"/>
      <c r="AY295"/>
      <c r="AZ295"/>
      <c r="BA295"/>
      <c r="BB295"/>
      <c r="BC295" s="7"/>
      <c r="BD295" s="7"/>
      <c r="BE295" s="7"/>
      <c r="BF295" s="7"/>
      <c r="BG295" s="7"/>
      <c r="BU295" s="5"/>
      <c r="BV295" s="5"/>
      <c r="BW295" s="5"/>
      <c r="BX295" s="5"/>
      <c r="BY295" s="5"/>
      <c r="BZ295" s="5"/>
      <c r="CA295" s="5"/>
      <c r="CB295" s="5"/>
      <c r="CC295" s="5"/>
      <c r="CD295" s="5"/>
      <c r="CE295" s="5"/>
      <c r="CF295" s="5"/>
      <c r="CG295" s="5"/>
      <c r="CH295" s="5"/>
      <c r="CI295" s="5"/>
      <c r="CJ295" s="5"/>
      <c r="CK295" s="5"/>
      <c r="CL295" s="5"/>
      <c r="CM295" s="5"/>
      <c r="CN295" s="5"/>
      <c r="CO295" s="5"/>
      <c r="CP295" s="5"/>
      <c r="CQ295" s="5"/>
      <c r="CR295" s="5"/>
      <c r="CS295" s="5"/>
      <c r="CT295" s="5"/>
      <c r="CU295" s="5"/>
      <c r="CV295" s="5"/>
      <c r="CW295" s="5"/>
      <c r="CX295" s="5"/>
      <c r="CY295" s="5"/>
      <c r="CZ295" s="5"/>
      <c r="DA295" s="5"/>
      <c r="DB295" s="5"/>
    </row>
    <row r="296" spans="1:107" s="3" customFormat="1" ht="48.75" customHeight="1" x14ac:dyDescent="0.25">
      <c r="A296" s="388">
        <v>133</v>
      </c>
      <c r="B296" s="388">
        <v>42295900</v>
      </c>
      <c r="C296" s="388">
        <v>1196420121</v>
      </c>
      <c r="D296" s="163" t="s">
        <v>370</v>
      </c>
      <c r="E296" s="163" t="s">
        <v>371</v>
      </c>
      <c r="F296" s="388" t="s">
        <v>24</v>
      </c>
      <c r="G296" s="388">
        <v>0</v>
      </c>
      <c r="H296" s="393">
        <v>1</v>
      </c>
      <c r="I296" s="393">
        <f>H296*6.77/100</f>
        <v>6.7699999999999996E-2</v>
      </c>
      <c r="J296" s="393">
        <f>H296+I296</f>
        <v>1.0677000000000001</v>
      </c>
      <c r="K296" s="2"/>
      <c r="L296" s="391">
        <f t="shared" ref="L296:L317" si="63">H296*39.5/100</f>
        <v>0.39500000000000002</v>
      </c>
      <c r="M296" s="391">
        <f t="shared" ref="M296:M317" si="64">H296+L296</f>
        <v>1.395</v>
      </c>
      <c r="N296" s="2"/>
      <c r="O296" s="391"/>
      <c r="P296" s="2"/>
      <c r="Q296" s="389">
        <v>1123560</v>
      </c>
      <c r="R296" s="4"/>
      <c r="S296" s="2"/>
      <c r="T296" s="391">
        <f>Z296</f>
        <v>1409000</v>
      </c>
      <c r="U296" s="6"/>
      <c r="W296" s="72"/>
      <c r="X296" s="392">
        <v>1409000</v>
      </c>
      <c r="Y296" s="362">
        <v>0</v>
      </c>
      <c r="Z296" s="392">
        <f>+X296+Y296</f>
        <v>1409000</v>
      </c>
      <c r="AA296" s="72"/>
      <c r="AL296" s="7"/>
      <c r="AM296" s="7"/>
      <c r="AN296" s="7"/>
      <c r="AO296" s="7"/>
      <c r="AP296" s="7"/>
      <c r="AQ296" s="7"/>
      <c r="AR296" s="7"/>
      <c r="AS296" s="7"/>
      <c r="AT296"/>
      <c r="AU296"/>
      <c r="AV296"/>
      <c r="AW296"/>
      <c r="AX296"/>
      <c r="AY296"/>
      <c r="AZ296"/>
      <c r="BA296"/>
      <c r="BB296"/>
      <c r="BC296" s="7"/>
      <c r="BD296" s="7"/>
      <c r="BE296" s="7"/>
      <c r="BF296" s="7"/>
      <c r="BG296" s="7"/>
      <c r="BU296" s="5"/>
      <c r="BV296" s="5"/>
      <c r="BW296" s="5"/>
      <c r="BX296" s="5"/>
      <c r="BY296" s="5"/>
      <c r="BZ296" s="5"/>
      <c r="CA296" s="5"/>
      <c r="CB296" s="5"/>
      <c r="CC296" s="5"/>
      <c r="CD296" s="5"/>
      <c r="CE296" s="5"/>
      <c r="CF296" s="5"/>
      <c r="CG296" s="5"/>
      <c r="CH296" s="5"/>
      <c r="CI296" s="5"/>
      <c r="CJ296" s="5"/>
      <c r="CK296" s="5"/>
      <c r="CL296" s="5"/>
      <c r="CM296" s="5"/>
      <c r="CN296" s="5"/>
      <c r="CO296" s="5"/>
      <c r="CP296" s="5"/>
      <c r="CQ296" s="5"/>
      <c r="CR296" s="5"/>
      <c r="CS296" s="5"/>
      <c r="CT296" s="5"/>
      <c r="CU296" s="5"/>
      <c r="CV296" s="5"/>
      <c r="CW296" s="5"/>
      <c r="CX296" s="5"/>
      <c r="CY296" s="5"/>
      <c r="CZ296" s="5"/>
      <c r="DA296" s="5"/>
      <c r="DB296" s="5"/>
    </row>
    <row r="297" spans="1:107" s="3" customFormat="1" ht="47.25" customHeight="1" thickBot="1" x14ac:dyDescent="0.3">
      <c r="A297" s="371"/>
      <c r="B297" s="371"/>
      <c r="C297" s="371"/>
      <c r="D297" s="29" t="s">
        <v>372</v>
      </c>
      <c r="E297" s="29" t="s">
        <v>373</v>
      </c>
      <c r="F297" s="371"/>
      <c r="G297" s="371"/>
      <c r="H297" s="374"/>
      <c r="I297" s="374">
        <f t="shared" ref="I297:I317" si="65">H297*6.77/100</f>
        <v>0</v>
      </c>
      <c r="J297" s="374">
        <f t="shared" ref="J297:J305" si="66">H297+I297</f>
        <v>0</v>
      </c>
      <c r="K297" s="2"/>
      <c r="L297" s="376"/>
      <c r="M297" s="376"/>
      <c r="N297" s="229"/>
      <c r="O297" s="376"/>
      <c r="P297" s="2"/>
      <c r="Q297" s="390"/>
      <c r="R297" s="4"/>
      <c r="S297" s="2"/>
      <c r="T297" s="376"/>
      <c r="U297" s="6"/>
      <c r="W297" s="72"/>
      <c r="X297" s="392"/>
      <c r="Y297" s="362"/>
      <c r="Z297" s="392"/>
      <c r="AA297" s="72"/>
      <c r="AL297" s="7"/>
      <c r="AM297" s="7"/>
      <c r="AN297" s="7"/>
      <c r="AO297" s="7"/>
      <c r="AP297" s="7"/>
      <c r="AQ297" s="7"/>
      <c r="AR297" s="7"/>
      <c r="AS297" s="7"/>
      <c r="AT297"/>
      <c r="AU297"/>
      <c r="AV297"/>
      <c r="AW297"/>
      <c r="AX297"/>
      <c r="AY297"/>
      <c r="AZ297"/>
      <c r="BA297"/>
      <c r="BB297"/>
      <c r="BC297" s="7"/>
      <c r="BD297" s="7"/>
      <c r="BE297" s="7"/>
      <c r="BF297" s="7"/>
      <c r="BG297" s="7"/>
      <c r="BU297" s="5"/>
      <c r="BV297" s="5"/>
      <c r="BW297" s="5"/>
      <c r="BX297" s="5"/>
      <c r="BY297" s="5"/>
      <c r="BZ297" s="5"/>
      <c r="CA297" s="5"/>
      <c r="CB297" s="5"/>
      <c r="CC297" s="5"/>
      <c r="CD297" s="5"/>
      <c r="CE297" s="5"/>
      <c r="CF297" s="5"/>
      <c r="CG297" s="5"/>
      <c r="CH297" s="5"/>
      <c r="CI297" s="5"/>
      <c r="CJ297" s="5"/>
      <c r="CK297" s="5"/>
      <c r="CL297" s="5"/>
      <c r="CM297" s="5"/>
      <c r="CN297" s="5"/>
      <c r="CO297" s="5"/>
      <c r="CP297" s="5"/>
      <c r="CQ297" s="5"/>
      <c r="CR297" s="5"/>
      <c r="CS297" s="5"/>
      <c r="CT297" s="5"/>
      <c r="CU297" s="5"/>
      <c r="CV297" s="5"/>
      <c r="CW297" s="5"/>
      <c r="CX297" s="5"/>
      <c r="CY297" s="5"/>
      <c r="CZ297" s="5"/>
      <c r="DA297" s="5"/>
      <c r="DB297" s="5"/>
    </row>
    <row r="298" spans="1:107" s="3" customFormat="1" ht="48" customHeight="1" x14ac:dyDescent="0.25">
      <c r="A298" s="388">
        <v>134</v>
      </c>
      <c r="B298" s="388">
        <v>42295900</v>
      </c>
      <c r="C298" s="388">
        <v>1196420122</v>
      </c>
      <c r="D298" s="163" t="s">
        <v>374</v>
      </c>
      <c r="E298" s="163" t="s">
        <v>375</v>
      </c>
      <c r="F298" s="388" t="s">
        <v>24</v>
      </c>
      <c r="G298" s="388">
        <v>0</v>
      </c>
      <c r="H298" s="393">
        <v>1</v>
      </c>
      <c r="I298" s="393">
        <f t="shared" si="65"/>
        <v>6.7699999999999996E-2</v>
      </c>
      <c r="J298" s="393">
        <f>H298+I298</f>
        <v>1.0677000000000001</v>
      </c>
      <c r="K298" s="2"/>
      <c r="L298" s="391">
        <f t="shared" si="63"/>
        <v>0.39500000000000002</v>
      </c>
      <c r="M298" s="391">
        <f t="shared" si="64"/>
        <v>1.395</v>
      </c>
      <c r="N298" s="375"/>
      <c r="O298" s="391"/>
      <c r="P298" s="2"/>
      <c r="Q298" s="389">
        <v>1123860</v>
      </c>
      <c r="R298" s="4"/>
      <c r="S298" s="2"/>
      <c r="T298" s="391">
        <f>Z298</f>
        <v>1658000</v>
      </c>
      <c r="U298" s="6"/>
      <c r="W298" s="72"/>
      <c r="X298" s="394">
        <v>1658000</v>
      </c>
      <c r="Y298" s="362">
        <v>0</v>
      </c>
      <c r="Z298" s="392">
        <f>+X298+Y298</f>
        <v>1658000</v>
      </c>
      <c r="AA298" s="72"/>
      <c r="AL298" s="7"/>
      <c r="AM298" s="7"/>
      <c r="AN298" s="7"/>
      <c r="AO298" s="7"/>
      <c r="AP298" s="7"/>
      <c r="AQ298" s="7"/>
      <c r="AR298" s="7"/>
      <c r="AS298" s="7"/>
      <c r="AT298"/>
      <c r="AU298"/>
      <c r="AV298"/>
      <c r="AW298"/>
      <c r="AX298"/>
      <c r="AY298"/>
      <c r="AZ298"/>
      <c r="BA298"/>
      <c r="BB298"/>
      <c r="BC298" s="7"/>
      <c r="BD298" s="7"/>
      <c r="BE298" s="7"/>
      <c r="BF298" s="7"/>
      <c r="BG298" s="7"/>
      <c r="BU298" s="5"/>
      <c r="BV298" s="5"/>
      <c r="BW298" s="5"/>
      <c r="BX298" s="5"/>
      <c r="BY298" s="5"/>
      <c r="BZ298" s="5"/>
      <c r="CA298" s="5"/>
      <c r="CB298" s="5"/>
      <c r="CC298" s="5"/>
      <c r="CD298" s="5"/>
      <c r="CE298" s="5"/>
      <c r="CF298" s="5"/>
      <c r="CG298" s="5"/>
      <c r="CH298" s="5"/>
      <c r="CI298" s="5"/>
      <c r="CJ298" s="5"/>
      <c r="CK298" s="5"/>
      <c r="CL298" s="5"/>
      <c r="CM298" s="5"/>
      <c r="CN298" s="5"/>
      <c r="CO298" s="5"/>
      <c r="CP298" s="5"/>
      <c r="CQ298" s="5"/>
      <c r="CR298" s="5"/>
      <c r="CS298" s="5"/>
      <c r="CT298" s="5"/>
      <c r="CU298" s="5"/>
      <c r="CV298" s="5"/>
      <c r="CW298" s="5"/>
      <c r="CX298" s="5"/>
      <c r="CY298" s="5"/>
      <c r="CZ298" s="5"/>
      <c r="DA298" s="5"/>
      <c r="DB298" s="5"/>
    </row>
    <row r="299" spans="1:107" s="3" customFormat="1" ht="47.25" customHeight="1" thickBot="1" x14ac:dyDescent="0.3">
      <c r="A299" s="371"/>
      <c r="B299" s="371"/>
      <c r="C299" s="371"/>
      <c r="D299" s="29" t="s">
        <v>376</v>
      </c>
      <c r="E299" s="29" t="s">
        <v>373</v>
      </c>
      <c r="F299" s="371"/>
      <c r="G299" s="371"/>
      <c r="H299" s="374"/>
      <c r="I299" s="374">
        <f t="shared" si="65"/>
        <v>0</v>
      </c>
      <c r="J299" s="374">
        <f t="shared" si="66"/>
        <v>0</v>
      </c>
      <c r="K299" s="2"/>
      <c r="L299" s="376"/>
      <c r="M299" s="376"/>
      <c r="N299" s="375"/>
      <c r="O299" s="376"/>
      <c r="P299" s="2"/>
      <c r="Q299" s="390"/>
      <c r="R299" s="4"/>
      <c r="S299" s="2"/>
      <c r="T299" s="376"/>
      <c r="U299" s="230"/>
      <c r="W299" s="72"/>
      <c r="X299" s="394"/>
      <c r="Y299" s="362"/>
      <c r="Z299" s="392"/>
      <c r="AA299" s="72"/>
      <c r="AL299" s="7"/>
      <c r="AM299" s="7"/>
      <c r="AN299" s="7"/>
      <c r="AO299" s="7"/>
      <c r="AP299" s="7"/>
      <c r="AQ299" s="7"/>
      <c r="AR299" s="7"/>
      <c r="AS299" s="7"/>
      <c r="AT299"/>
      <c r="AU299"/>
      <c r="AV299"/>
      <c r="AW299"/>
      <c r="AX299"/>
      <c r="AY299"/>
      <c r="AZ299"/>
      <c r="BA299"/>
      <c r="BB299"/>
      <c r="BC299" s="7"/>
      <c r="BD299" s="7"/>
      <c r="BE299" s="7"/>
      <c r="BF299" s="7"/>
      <c r="BG299" s="7"/>
      <c r="BU299" s="5"/>
      <c r="BV299" s="5"/>
      <c r="BW299" s="5"/>
      <c r="BX299" s="5"/>
      <c r="BY299" s="5"/>
      <c r="BZ299" s="5"/>
      <c r="CA299" s="5"/>
      <c r="CB299" s="5"/>
      <c r="CC299" s="5"/>
      <c r="CD299" s="5"/>
      <c r="CE299" s="5"/>
      <c r="CF299" s="5"/>
      <c r="CG299" s="5"/>
      <c r="CH299" s="5"/>
      <c r="CI299" s="5"/>
      <c r="CJ299" s="5"/>
      <c r="CK299" s="5"/>
      <c r="CL299" s="5"/>
      <c r="CM299" s="5"/>
      <c r="CN299" s="5"/>
      <c r="CO299" s="5"/>
      <c r="CP299" s="5"/>
      <c r="CQ299" s="5"/>
      <c r="CR299" s="5"/>
      <c r="CS299" s="5"/>
      <c r="CT299" s="5"/>
      <c r="CU299" s="5"/>
      <c r="CV299" s="5"/>
      <c r="CW299" s="5"/>
      <c r="CX299" s="5"/>
      <c r="CY299" s="5"/>
      <c r="CZ299" s="5"/>
      <c r="DA299" s="5"/>
      <c r="DB299" s="5"/>
    </row>
    <row r="300" spans="1:107" s="3" customFormat="1" ht="50.25" customHeight="1" x14ac:dyDescent="0.25">
      <c r="A300" s="388">
        <v>135</v>
      </c>
      <c r="B300" s="388">
        <v>42295900</v>
      </c>
      <c r="C300" s="388">
        <v>1196420123</v>
      </c>
      <c r="D300" s="163" t="s">
        <v>374</v>
      </c>
      <c r="E300" s="163" t="s">
        <v>377</v>
      </c>
      <c r="F300" s="388" t="s">
        <v>24</v>
      </c>
      <c r="G300" s="388">
        <v>0</v>
      </c>
      <c r="H300" s="393">
        <v>1</v>
      </c>
      <c r="I300" s="393">
        <f t="shared" si="65"/>
        <v>6.7699999999999996E-2</v>
      </c>
      <c r="J300" s="393">
        <f>H300+I300</f>
        <v>1.0677000000000001</v>
      </c>
      <c r="K300" s="2"/>
      <c r="L300" s="391">
        <f t="shared" si="63"/>
        <v>0.39500000000000002</v>
      </c>
      <c r="M300" s="391">
        <f t="shared" si="64"/>
        <v>1.395</v>
      </c>
      <c r="N300" s="2"/>
      <c r="O300" s="391"/>
      <c r="P300" s="2"/>
      <c r="Q300" s="389">
        <v>1123860</v>
      </c>
      <c r="R300" s="4"/>
      <c r="S300" s="2"/>
      <c r="T300" s="391">
        <f>Z300</f>
        <v>1409000</v>
      </c>
      <c r="U300" s="6"/>
      <c r="W300" s="72"/>
      <c r="X300" s="392">
        <v>1409000</v>
      </c>
      <c r="Y300" s="362">
        <v>0</v>
      </c>
      <c r="Z300" s="392">
        <f>+X300+Y300</f>
        <v>1409000</v>
      </c>
      <c r="AA300" s="72"/>
      <c r="AL300" s="7"/>
      <c r="AM300" s="7"/>
      <c r="AN300" s="7"/>
      <c r="AO300" s="7"/>
      <c r="AP300" s="7"/>
      <c r="AQ300" s="7"/>
      <c r="AR300" s="7"/>
      <c r="AS300" s="7"/>
      <c r="AT300"/>
      <c r="AU300"/>
      <c r="AV300"/>
      <c r="AW300"/>
      <c r="AX300"/>
      <c r="AY300"/>
      <c r="AZ300"/>
      <c r="BA300"/>
      <c r="BB300"/>
      <c r="BC300" s="7"/>
      <c r="BD300" s="7"/>
      <c r="BE300" s="7"/>
      <c r="BF300" s="7"/>
      <c r="BG300" s="7"/>
      <c r="BU300" s="5"/>
      <c r="BV300" s="5"/>
      <c r="BW300" s="5"/>
      <c r="BX300" s="5"/>
      <c r="BY300" s="5"/>
      <c r="BZ300" s="5"/>
      <c r="CA300" s="5"/>
      <c r="CB300" s="5"/>
      <c r="CC300" s="5"/>
      <c r="CD300" s="5"/>
      <c r="CE300" s="5"/>
      <c r="CF300" s="5"/>
      <c r="CG300" s="5"/>
      <c r="CH300" s="5"/>
      <c r="CI300" s="5"/>
      <c r="CJ300" s="5"/>
      <c r="CK300" s="5"/>
      <c r="CL300" s="5"/>
      <c r="CM300" s="5"/>
      <c r="CN300" s="5"/>
      <c r="CO300" s="5"/>
      <c r="CP300" s="5"/>
      <c r="CQ300" s="5"/>
      <c r="CR300" s="5"/>
      <c r="CS300" s="5"/>
      <c r="CT300" s="5"/>
      <c r="CU300" s="5"/>
      <c r="CV300" s="5"/>
      <c r="CW300" s="5"/>
      <c r="CX300" s="5"/>
      <c r="CY300" s="5"/>
      <c r="CZ300" s="5"/>
      <c r="DA300" s="5"/>
      <c r="DB300" s="5"/>
    </row>
    <row r="301" spans="1:107" s="3" customFormat="1" ht="47.25" customHeight="1" thickBot="1" x14ac:dyDescent="0.3">
      <c r="A301" s="371"/>
      <c r="B301" s="371"/>
      <c r="C301" s="371"/>
      <c r="D301" s="29" t="s">
        <v>378</v>
      </c>
      <c r="E301" s="29" t="s">
        <v>373</v>
      </c>
      <c r="F301" s="371"/>
      <c r="G301" s="371"/>
      <c r="H301" s="374"/>
      <c r="I301" s="374">
        <f t="shared" si="65"/>
        <v>0</v>
      </c>
      <c r="J301" s="374">
        <f t="shared" si="66"/>
        <v>0</v>
      </c>
      <c r="K301" s="2"/>
      <c r="L301" s="376"/>
      <c r="M301" s="376"/>
      <c r="N301" s="2"/>
      <c r="O301" s="376"/>
      <c r="P301" s="2"/>
      <c r="Q301" s="390"/>
      <c r="R301" s="4"/>
      <c r="S301" s="2"/>
      <c r="T301" s="376"/>
      <c r="U301" s="6"/>
      <c r="W301" s="72"/>
      <c r="X301" s="392"/>
      <c r="Y301" s="362"/>
      <c r="Z301" s="392"/>
      <c r="AA301" s="72"/>
      <c r="AL301" s="7"/>
      <c r="AM301" s="7"/>
      <c r="AN301" s="7"/>
      <c r="AO301" s="7"/>
      <c r="AP301" s="7"/>
      <c r="AQ301" s="7"/>
      <c r="AR301" s="7"/>
      <c r="AS301" s="7"/>
      <c r="AT301"/>
      <c r="AU301"/>
      <c r="AV301"/>
      <c r="AW301"/>
      <c r="AX301"/>
      <c r="AY301"/>
      <c r="AZ301"/>
      <c r="BA301"/>
      <c r="BB301"/>
      <c r="BC301" s="7"/>
      <c r="BD301" s="7"/>
      <c r="BE301" s="7"/>
      <c r="BF301" s="7"/>
      <c r="BG301" s="7"/>
      <c r="BU301" s="5"/>
      <c r="BV301" s="5"/>
      <c r="BW301" s="5"/>
      <c r="BX301" s="5"/>
      <c r="BY301" s="5"/>
      <c r="BZ301" s="5"/>
      <c r="CA301" s="5"/>
      <c r="CB301" s="5"/>
      <c r="CC301" s="5"/>
      <c r="CD301" s="5"/>
      <c r="CE301" s="5"/>
      <c r="CF301" s="5"/>
      <c r="CG301" s="5"/>
      <c r="CH301" s="5"/>
      <c r="CI301" s="5"/>
      <c r="CJ301" s="5"/>
      <c r="CK301" s="5"/>
      <c r="CL301" s="5"/>
      <c r="CM301" s="5"/>
      <c r="CN301" s="5"/>
      <c r="CO301" s="5"/>
      <c r="CP301" s="5"/>
      <c r="CQ301" s="5"/>
      <c r="CR301" s="5"/>
      <c r="CS301" s="5"/>
      <c r="CT301" s="5"/>
      <c r="CU301" s="5"/>
      <c r="CV301" s="5"/>
      <c r="CW301" s="5"/>
      <c r="CX301" s="5"/>
      <c r="CY301" s="5"/>
      <c r="CZ301" s="5"/>
      <c r="DA301" s="5"/>
      <c r="DB301" s="5"/>
    </row>
    <row r="302" spans="1:107" s="3" customFormat="1" ht="53.25" customHeight="1" x14ac:dyDescent="0.25">
      <c r="A302" s="388">
        <v>136</v>
      </c>
      <c r="B302" s="388">
        <v>42295900</v>
      </c>
      <c r="C302" s="388">
        <v>1196420088</v>
      </c>
      <c r="D302" s="388" t="s">
        <v>379</v>
      </c>
      <c r="E302" s="163" t="s">
        <v>380</v>
      </c>
      <c r="F302" s="388" t="s">
        <v>24</v>
      </c>
      <c r="G302" s="388">
        <v>0</v>
      </c>
      <c r="H302" s="391">
        <v>1228000</v>
      </c>
      <c r="I302" s="391">
        <f t="shared" si="65"/>
        <v>83135.599999999991</v>
      </c>
      <c r="J302" s="391">
        <f>H302+I302</f>
        <v>1311135.6000000001</v>
      </c>
      <c r="K302" s="2"/>
      <c r="L302" s="391">
        <f t="shared" si="63"/>
        <v>485060</v>
      </c>
      <c r="M302" s="391">
        <f t="shared" si="64"/>
        <v>1713060</v>
      </c>
      <c r="N302" s="2"/>
      <c r="O302" s="391"/>
      <c r="P302" s="2"/>
      <c r="Q302" s="389">
        <v>1478650</v>
      </c>
      <c r="R302" s="4"/>
      <c r="S302" s="2"/>
      <c r="T302" s="391">
        <f>Z302</f>
        <v>1658000</v>
      </c>
      <c r="U302" s="6"/>
      <c r="W302" s="72"/>
      <c r="X302" s="392">
        <v>1658000</v>
      </c>
      <c r="Y302" s="362"/>
      <c r="Z302" s="392">
        <f>+X302+Y303</f>
        <v>1658000</v>
      </c>
      <c r="AA302" s="72"/>
      <c r="AL302" s="7"/>
      <c r="AM302" s="7"/>
      <c r="AN302" s="7"/>
      <c r="AO302" s="7"/>
      <c r="AP302" s="7"/>
      <c r="AQ302" s="7"/>
      <c r="AR302" s="7"/>
      <c r="AS302" s="7"/>
      <c r="AT302"/>
      <c r="AU302"/>
      <c r="AV302"/>
      <c r="AW302"/>
      <c r="AX302"/>
      <c r="AY302"/>
      <c r="AZ302"/>
      <c r="BA302"/>
      <c r="BB302"/>
      <c r="BC302" s="7"/>
      <c r="BD302" s="7"/>
      <c r="BE302" s="7"/>
      <c r="BF302" s="7"/>
      <c r="BG302" s="7"/>
      <c r="BU302" s="5"/>
      <c r="BV302" s="5"/>
      <c r="BW302" s="5"/>
      <c r="BX302" s="5"/>
      <c r="BY302" s="5"/>
      <c r="BZ302" s="5"/>
      <c r="CA302" s="5"/>
      <c r="CB302" s="5"/>
      <c r="CC302" s="5"/>
      <c r="CD302" s="5"/>
      <c r="CE302" s="5"/>
      <c r="CF302" s="5"/>
      <c r="CG302" s="5"/>
      <c r="CH302" s="5"/>
      <c r="CI302" s="5"/>
      <c r="CJ302" s="5"/>
      <c r="CK302" s="5"/>
      <c r="CL302" s="5"/>
      <c r="CM302" s="5"/>
      <c r="CN302" s="5"/>
      <c r="CO302" s="5"/>
      <c r="CP302" s="5"/>
      <c r="CQ302" s="5"/>
      <c r="CR302" s="5"/>
      <c r="CS302" s="5"/>
      <c r="CT302" s="5"/>
      <c r="CU302" s="5"/>
      <c r="CV302" s="5"/>
      <c r="CW302" s="5"/>
      <c r="CX302" s="5"/>
      <c r="CY302" s="5"/>
      <c r="CZ302" s="5"/>
      <c r="DA302" s="5"/>
      <c r="DB302" s="5"/>
    </row>
    <row r="303" spans="1:107" s="3" customFormat="1" ht="56.25" customHeight="1" thickBot="1" x14ac:dyDescent="0.3">
      <c r="A303" s="371"/>
      <c r="B303" s="371"/>
      <c r="C303" s="371"/>
      <c r="D303" s="371"/>
      <c r="E303" s="29" t="s">
        <v>381</v>
      </c>
      <c r="F303" s="371"/>
      <c r="G303" s="371"/>
      <c r="H303" s="376"/>
      <c r="I303" s="376"/>
      <c r="J303" s="376"/>
      <c r="K303" s="2"/>
      <c r="L303" s="376"/>
      <c r="M303" s="376"/>
      <c r="N303" s="2"/>
      <c r="O303" s="376"/>
      <c r="P303" s="2"/>
      <c r="Q303" s="390"/>
      <c r="R303" s="4"/>
      <c r="S303" s="2"/>
      <c r="T303" s="376"/>
      <c r="U303" s="6"/>
      <c r="W303" s="72"/>
      <c r="X303" s="392"/>
      <c r="Y303" s="362"/>
      <c r="Z303" s="392"/>
      <c r="AA303" s="72"/>
      <c r="AL303" s="7"/>
      <c r="AM303" s="7"/>
      <c r="AN303" s="7"/>
      <c r="AO303" s="7"/>
      <c r="AP303" s="7"/>
      <c r="AQ303" s="7"/>
      <c r="AR303" s="7"/>
      <c r="AS303" s="7"/>
      <c r="AT303"/>
      <c r="AU303"/>
      <c r="AV303"/>
      <c r="AW303"/>
      <c r="AX303"/>
      <c r="AY303"/>
      <c r="AZ303"/>
      <c r="BA303"/>
      <c r="BB303"/>
      <c r="BC303" s="7"/>
      <c r="BD303" s="7"/>
      <c r="BE303" s="7"/>
      <c r="BF303" s="7"/>
      <c r="BG303" s="7"/>
      <c r="BU303" s="5"/>
      <c r="BV303" s="5"/>
      <c r="BW303" s="5"/>
      <c r="BX303" s="5"/>
      <c r="BY303" s="5"/>
      <c r="BZ303" s="5"/>
      <c r="CA303" s="5"/>
      <c r="CB303" s="5"/>
      <c r="CC303" s="5"/>
      <c r="CD303" s="5"/>
      <c r="CE303" s="5"/>
      <c r="CF303" s="5"/>
      <c r="CG303" s="5"/>
      <c r="CH303" s="5"/>
      <c r="CI303" s="5"/>
      <c r="CJ303" s="5"/>
      <c r="CK303" s="5"/>
      <c r="CL303" s="5"/>
      <c r="CM303" s="5"/>
      <c r="CN303" s="5"/>
      <c r="CO303" s="5"/>
      <c r="CP303" s="5"/>
      <c r="CQ303" s="5"/>
      <c r="CR303" s="5"/>
      <c r="CS303" s="5"/>
      <c r="CT303" s="5"/>
      <c r="CU303" s="5"/>
      <c r="CV303" s="5"/>
      <c r="CW303" s="5"/>
      <c r="CX303" s="5"/>
      <c r="CY303" s="5"/>
      <c r="CZ303" s="5"/>
      <c r="DA303" s="5"/>
      <c r="DB303" s="5"/>
    </row>
    <row r="304" spans="1:107" s="3" customFormat="1" ht="56.25" customHeight="1" x14ac:dyDescent="0.25">
      <c r="A304" s="388">
        <v>137</v>
      </c>
      <c r="B304" s="388">
        <v>42295900</v>
      </c>
      <c r="C304" s="388">
        <v>1196420091</v>
      </c>
      <c r="D304" s="388" t="s">
        <v>382</v>
      </c>
      <c r="E304" s="163" t="s">
        <v>383</v>
      </c>
      <c r="F304" s="388" t="s">
        <v>24</v>
      </c>
      <c r="G304" s="388">
        <v>0</v>
      </c>
      <c r="H304" s="391">
        <v>1060000</v>
      </c>
      <c r="I304" s="391">
        <f t="shared" si="65"/>
        <v>71762</v>
      </c>
      <c r="J304" s="391">
        <f>H304+I304</f>
        <v>1131762</v>
      </c>
      <c r="K304" s="2"/>
      <c r="L304" s="391">
        <f t="shared" si="63"/>
        <v>418700</v>
      </c>
      <c r="M304" s="391">
        <f t="shared" si="64"/>
        <v>1478700</v>
      </c>
      <c r="N304" s="2"/>
      <c r="O304" s="391"/>
      <c r="P304" s="2"/>
      <c r="Q304" s="389">
        <v>1478650</v>
      </c>
      <c r="R304" s="4"/>
      <c r="S304" s="2"/>
      <c r="T304" s="391">
        <f>Z304</f>
        <v>1658000</v>
      </c>
      <c r="U304" s="6"/>
      <c r="W304" s="72"/>
      <c r="X304" s="395">
        <v>1658000</v>
      </c>
      <c r="Y304" s="72">
        <v>0</v>
      </c>
      <c r="Z304" s="395">
        <f>+X304+Y305</f>
        <v>1658000</v>
      </c>
      <c r="AA304" s="72"/>
      <c r="AL304" s="7"/>
      <c r="AM304" s="7"/>
      <c r="AN304" s="7"/>
      <c r="AO304" s="7"/>
      <c r="AP304" s="7"/>
      <c r="AQ304" s="7"/>
      <c r="AR304" s="7"/>
      <c r="AS304" s="7"/>
      <c r="AT304"/>
      <c r="AU304"/>
      <c r="AV304"/>
      <c r="AW304"/>
      <c r="AX304"/>
      <c r="AY304"/>
      <c r="AZ304"/>
      <c r="BA304"/>
      <c r="BB304"/>
      <c r="BC304" s="7"/>
      <c r="BD304" s="7"/>
      <c r="BE304" s="7"/>
      <c r="BF304" s="7"/>
      <c r="BG304" s="7"/>
      <c r="BU304" s="5"/>
      <c r="BV304" s="5"/>
      <c r="BW304" s="5"/>
      <c r="BX304" s="5"/>
      <c r="BY304" s="5"/>
      <c r="BZ304" s="5"/>
      <c r="CA304" s="5"/>
      <c r="CB304" s="5"/>
      <c r="CC304" s="5"/>
      <c r="CD304" s="5"/>
      <c r="CE304" s="5"/>
      <c r="CF304" s="5"/>
      <c r="CG304" s="5"/>
      <c r="CH304" s="5"/>
      <c r="CI304" s="5"/>
      <c r="CJ304" s="5"/>
      <c r="CK304" s="5"/>
      <c r="CL304" s="5"/>
      <c r="CM304" s="5"/>
      <c r="CN304" s="5"/>
      <c r="CO304" s="5"/>
      <c r="CP304" s="5"/>
      <c r="CQ304" s="5"/>
      <c r="CR304" s="5"/>
      <c r="CS304" s="5"/>
      <c r="CT304" s="5"/>
      <c r="CU304" s="5"/>
      <c r="CV304" s="5"/>
      <c r="CW304" s="5"/>
      <c r="CX304" s="5"/>
      <c r="CY304" s="5"/>
      <c r="CZ304" s="5"/>
      <c r="DA304" s="5"/>
      <c r="DB304" s="5"/>
    </row>
    <row r="305" spans="1:107" s="3" customFormat="1" ht="56.25" customHeight="1" thickBot="1" x14ac:dyDescent="0.3">
      <c r="A305" s="371"/>
      <c r="B305" s="371"/>
      <c r="C305" s="371"/>
      <c r="D305" s="371"/>
      <c r="E305" s="29" t="s">
        <v>381</v>
      </c>
      <c r="F305" s="371"/>
      <c r="G305" s="371"/>
      <c r="H305" s="376"/>
      <c r="I305" s="376">
        <f t="shared" si="65"/>
        <v>0</v>
      </c>
      <c r="J305" s="376">
        <f t="shared" si="66"/>
        <v>0</v>
      </c>
      <c r="K305" s="2"/>
      <c r="L305" s="376"/>
      <c r="M305" s="376"/>
      <c r="N305" s="2"/>
      <c r="O305" s="376"/>
      <c r="P305" s="2"/>
      <c r="Q305" s="390"/>
      <c r="R305" s="4"/>
      <c r="S305" s="2"/>
      <c r="T305" s="376"/>
      <c r="U305" s="6"/>
      <c r="W305" s="72"/>
      <c r="X305" s="396"/>
      <c r="Y305" s="72"/>
      <c r="Z305" s="396"/>
      <c r="AA305" s="72"/>
      <c r="AL305" s="7"/>
      <c r="AM305" s="7"/>
      <c r="AN305" s="7"/>
      <c r="AO305" s="7"/>
      <c r="AP305" s="7"/>
      <c r="AQ305" s="7"/>
      <c r="AR305" s="7"/>
      <c r="AS305" s="7"/>
      <c r="AT305"/>
      <c r="AU305"/>
      <c r="AV305"/>
      <c r="AW305"/>
      <c r="AX305"/>
      <c r="AY305"/>
      <c r="AZ305"/>
      <c r="BA305"/>
      <c r="BB305"/>
      <c r="BC305" s="7"/>
      <c r="BD305" s="7"/>
      <c r="BE305" s="7"/>
      <c r="BF305" s="7"/>
      <c r="BG305" s="7"/>
      <c r="BU305" s="5"/>
      <c r="BV305" s="5"/>
      <c r="BW305" s="5"/>
      <c r="BX305" s="5"/>
      <c r="BY305" s="5"/>
      <c r="BZ305" s="5"/>
      <c r="CA305" s="5"/>
      <c r="CB305" s="5"/>
      <c r="CC305" s="5"/>
      <c r="CD305" s="5"/>
      <c r="CE305" s="5"/>
      <c r="CF305" s="5"/>
      <c r="CG305" s="5"/>
      <c r="CH305" s="5"/>
      <c r="CI305" s="5"/>
      <c r="CJ305" s="5"/>
      <c r="CK305" s="5"/>
      <c r="CL305" s="5"/>
      <c r="CM305" s="5"/>
      <c r="CN305" s="5"/>
      <c r="CO305" s="5"/>
      <c r="CP305" s="5"/>
      <c r="CQ305" s="5"/>
      <c r="CR305" s="5"/>
      <c r="CS305" s="5"/>
      <c r="CT305" s="5"/>
      <c r="CU305" s="5"/>
      <c r="CV305" s="5"/>
      <c r="CW305" s="5"/>
      <c r="CX305" s="5"/>
      <c r="CY305" s="5"/>
      <c r="CZ305" s="5"/>
      <c r="DA305" s="5"/>
      <c r="DB305" s="5"/>
    </row>
    <row r="306" spans="1:107" s="3" customFormat="1" ht="56.25" customHeight="1" thickBot="1" x14ac:dyDescent="0.3">
      <c r="A306" s="28">
        <v>138</v>
      </c>
      <c r="B306" s="29">
        <v>42295900</v>
      </c>
      <c r="C306" s="29">
        <v>1196420092</v>
      </c>
      <c r="D306" s="29" t="s">
        <v>384</v>
      </c>
      <c r="E306" s="29" t="s">
        <v>385</v>
      </c>
      <c r="F306" s="29" t="s">
        <v>24</v>
      </c>
      <c r="G306" s="30">
        <v>0</v>
      </c>
      <c r="H306" s="120">
        <v>0</v>
      </c>
      <c r="I306" s="33">
        <f t="shared" si="65"/>
        <v>0</v>
      </c>
      <c r="J306" s="33">
        <f>H306+I306</f>
        <v>0</v>
      </c>
      <c r="K306" s="2"/>
      <c r="L306" s="33">
        <f t="shared" si="63"/>
        <v>0</v>
      </c>
      <c r="M306" s="33">
        <f t="shared" si="64"/>
        <v>0</v>
      </c>
      <c r="N306" s="2"/>
      <c r="O306" s="33"/>
      <c r="P306" s="2"/>
      <c r="Q306" s="73">
        <v>1478650</v>
      </c>
      <c r="R306" s="4"/>
      <c r="S306" s="2"/>
      <c r="T306" s="33">
        <f t="shared" ref="T306:T312" si="67">Z306</f>
        <v>1658000</v>
      </c>
      <c r="U306" s="6"/>
      <c r="W306" s="72"/>
      <c r="X306" s="185">
        <v>1658000</v>
      </c>
      <c r="Y306" s="72">
        <v>0</v>
      </c>
      <c r="Z306" s="185">
        <f t="shared" ref="Z306:Z312" si="68">+X306+Y306</f>
        <v>1658000</v>
      </c>
      <c r="AA306" s="72"/>
      <c r="AL306" s="7"/>
      <c r="AM306" s="7"/>
      <c r="AN306" s="7"/>
      <c r="AO306" s="7"/>
      <c r="AP306" s="7"/>
      <c r="AQ306" s="7"/>
      <c r="AR306" s="7"/>
      <c r="AS306" s="7"/>
      <c r="AT306"/>
      <c r="AU306"/>
      <c r="AV306"/>
      <c r="AW306"/>
      <c r="AX306"/>
      <c r="AY306"/>
      <c r="AZ306"/>
      <c r="BA306"/>
      <c r="BB306"/>
      <c r="BC306" s="7"/>
      <c r="BD306" s="7"/>
      <c r="BE306" s="7"/>
      <c r="BF306" s="7"/>
      <c r="BG306" s="7"/>
      <c r="BU306" s="5"/>
      <c r="BV306" s="5"/>
      <c r="BW306" s="5"/>
      <c r="BX306" s="5"/>
      <c r="BY306" s="5"/>
      <c r="BZ306" s="5"/>
      <c r="CA306" s="5"/>
      <c r="CB306" s="5"/>
      <c r="CC306" s="5"/>
      <c r="CD306" s="5"/>
      <c r="CE306" s="5"/>
      <c r="CF306" s="5"/>
      <c r="CG306" s="5"/>
      <c r="CH306" s="5"/>
      <c r="CI306" s="5"/>
      <c r="CJ306" s="5"/>
      <c r="CK306" s="5"/>
      <c r="CL306" s="5"/>
      <c r="CM306" s="5"/>
      <c r="CN306" s="5"/>
      <c r="CO306" s="5"/>
      <c r="CP306" s="5"/>
      <c r="CQ306" s="5"/>
      <c r="CR306" s="5"/>
      <c r="CS306" s="5"/>
      <c r="CT306" s="5"/>
      <c r="CU306" s="5"/>
      <c r="CV306" s="5"/>
      <c r="CW306" s="5"/>
      <c r="CX306" s="5"/>
      <c r="CY306" s="5"/>
      <c r="CZ306" s="5"/>
      <c r="DA306" s="5"/>
      <c r="DB306" s="5"/>
    </row>
    <row r="307" spans="1:107" s="3" customFormat="1" ht="56.25" customHeight="1" thickBot="1" x14ac:dyDescent="0.3">
      <c r="A307" s="28">
        <v>139</v>
      </c>
      <c r="B307" s="29">
        <v>42295900</v>
      </c>
      <c r="C307" s="29">
        <v>1196420093</v>
      </c>
      <c r="D307" s="29" t="s">
        <v>386</v>
      </c>
      <c r="E307" s="29" t="s">
        <v>387</v>
      </c>
      <c r="F307" s="29" t="s">
        <v>24</v>
      </c>
      <c r="G307" s="30">
        <v>0</v>
      </c>
      <c r="H307" s="120">
        <v>0</v>
      </c>
      <c r="I307" s="33">
        <f t="shared" si="65"/>
        <v>0</v>
      </c>
      <c r="J307" s="33">
        <f>H307+I307</f>
        <v>0</v>
      </c>
      <c r="K307" s="2"/>
      <c r="L307" s="33">
        <f t="shared" si="63"/>
        <v>0</v>
      </c>
      <c r="M307" s="33">
        <f t="shared" si="64"/>
        <v>0</v>
      </c>
      <c r="N307" s="2"/>
      <c r="O307" s="33"/>
      <c r="P307" s="2"/>
      <c r="Q307" s="73">
        <v>1478650</v>
      </c>
      <c r="R307" s="4"/>
      <c r="S307" s="2"/>
      <c r="T307" s="33">
        <f t="shared" si="67"/>
        <v>1658000</v>
      </c>
      <c r="U307" s="6"/>
      <c r="W307" s="72"/>
      <c r="X307" s="185">
        <v>1658000</v>
      </c>
      <c r="Y307" s="72">
        <v>0</v>
      </c>
      <c r="Z307" s="185">
        <f t="shared" si="68"/>
        <v>1658000</v>
      </c>
      <c r="AA307" s="72"/>
      <c r="AL307" s="7"/>
      <c r="AM307" s="7"/>
      <c r="AN307" s="7"/>
      <c r="AO307" s="7"/>
      <c r="AP307" s="7"/>
      <c r="AQ307" s="7"/>
      <c r="AR307" s="7"/>
      <c r="AS307" s="7"/>
      <c r="AT307"/>
      <c r="AU307"/>
      <c r="AV307"/>
      <c r="AW307"/>
      <c r="AX307"/>
      <c r="AY307"/>
      <c r="AZ307"/>
      <c r="BA307"/>
      <c r="BB307"/>
      <c r="BC307" s="7"/>
      <c r="BD307" s="7"/>
      <c r="BE307" s="7"/>
      <c r="BF307" s="7"/>
      <c r="BG307" s="7"/>
      <c r="BU307" s="5"/>
      <c r="BV307" s="5"/>
      <c r="BW307" s="5"/>
      <c r="BX307" s="5"/>
      <c r="BY307" s="5"/>
      <c r="BZ307" s="5"/>
      <c r="CA307" s="5"/>
      <c r="CB307" s="5"/>
      <c r="CC307" s="5"/>
      <c r="CD307" s="5"/>
      <c r="CE307" s="5"/>
      <c r="CF307" s="5"/>
      <c r="CG307" s="5"/>
      <c r="CH307" s="5"/>
      <c r="CI307" s="5"/>
      <c r="CJ307" s="5"/>
      <c r="CK307" s="5"/>
      <c r="CL307" s="5"/>
      <c r="CM307" s="5"/>
      <c r="CN307" s="5"/>
      <c r="CO307" s="5"/>
      <c r="CP307" s="5"/>
      <c r="CQ307" s="5"/>
      <c r="CR307" s="5"/>
      <c r="CS307" s="5"/>
      <c r="CT307" s="5"/>
      <c r="CU307" s="5"/>
      <c r="CV307" s="5"/>
      <c r="CW307" s="5"/>
      <c r="CX307" s="5"/>
      <c r="CY307" s="5"/>
      <c r="CZ307" s="5"/>
      <c r="DA307" s="5"/>
      <c r="DB307" s="5"/>
    </row>
    <row r="308" spans="1:107" s="3" customFormat="1" ht="56.25" customHeight="1" thickBot="1" x14ac:dyDescent="0.3">
      <c r="A308" s="28">
        <v>140</v>
      </c>
      <c r="B308" s="29">
        <v>42295900</v>
      </c>
      <c r="C308" s="29">
        <v>1196420079</v>
      </c>
      <c r="D308" s="29" t="s">
        <v>388</v>
      </c>
      <c r="E308" s="29" t="s">
        <v>389</v>
      </c>
      <c r="F308" s="29" t="s">
        <v>24</v>
      </c>
      <c r="G308" s="30">
        <v>0</v>
      </c>
      <c r="H308" s="33">
        <v>1303000</v>
      </c>
      <c r="I308" s="33">
        <f t="shared" si="65"/>
        <v>88213.1</v>
      </c>
      <c r="J308" s="33">
        <f>H308+I308</f>
        <v>1391213.1</v>
      </c>
      <c r="K308" s="2"/>
      <c r="L308" s="33">
        <f t="shared" si="63"/>
        <v>514685</v>
      </c>
      <c r="M308" s="33">
        <f t="shared" si="64"/>
        <v>1817685</v>
      </c>
      <c r="N308" s="2"/>
      <c r="O308" s="33"/>
      <c r="P308" s="2"/>
      <c r="Q308" s="73">
        <v>1892630</v>
      </c>
      <c r="R308" s="4"/>
      <c r="S308" s="2"/>
      <c r="T308" s="33">
        <f t="shared" si="67"/>
        <v>1759050</v>
      </c>
      <c r="U308" s="6"/>
      <c r="W308" s="72"/>
      <c r="X308" s="185">
        <v>1759050</v>
      </c>
      <c r="Y308" s="72">
        <v>0</v>
      </c>
      <c r="Z308" s="185">
        <f t="shared" si="68"/>
        <v>1759050</v>
      </c>
      <c r="AA308" s="72"/>
      <c r="AL308" s="7"/>
      <c r="AM308" s="7"/>
      <c r="AN308" s="7"/>
      <c r="AO308" s="7"/>
      <c r="AP308" s="7"/>
      <c r="AQ308" s="7"/>
      <c r="AR308" s="7"/>
      <c r="AS308" s="7"/>
      <c r="AT308"/>
      <c r="AU308"/>
      <c r="AV308"/>
      <c r="AW308"/>
      <c r="AX308"/>
      <c r="AY308"/>
      <c r="AZ308"/>
      <c r="BA308"/>
      <c r="BB308"/>
      <c r="BC308" s="7"/>
      <c r="BD308" s="7"/>
      <c r="BE308" s="7"/>
      <c r="BF308" s="7"/>
      <c r="BG308" s="7"/>
      <c r="BU308" s="5"/>
      <c r="BV308" s="5"/>
      <c r="BW308" s="5"/>
      <c r="BX308" s="5"/>
      <c r="BY308" s="5"/>
      <c r="BZ308" s="5"/>
      <c r="CA308" s="5"/>
      <c r="CB308" s="5"/>
      <c r="CC308" s="5"/>
      <c r="CD308" s="5"/>
      <c r="CE308" s="5"/>
      <c r="CF308" s="5"/>
      <c r="CG308" s="5"/>
      <c r="CH308" s="5"/>
      <c r="CI308" s="5"/>
      <c r="CJ308" s="5"/>
      <c r="CK308" s="5"/>
      <c r="CL308" s="5"/>
      <c r="CM308" s="5"/>
      <c r="CN308" s="5"/>
      <c r="CO308" s="5"/>
      <c r="CP308" s="5"/>
      <c r="CQ308" s="5"/>
      <c r="CR308" s="5"/>
      <c r="CS308" s="5"/>
      <c r="CT308" s="5"/>
      <c r="CU308" s="5"/>
      <c r="CV308" s="5"/>
      <c r="CW308" s="5"/>
      <c r="CX308" s="5"/>
      <c r="CY308" s="5"/>
      <c r="CZ308" s="5"/>
      <c r="DA308" s="5"/>
      <c r="DB308" s="5"/>
    </row>
    <row r="309" spans="1:107" s="7" customFormat="1" ht="56.25" customHeight="1" thickBot="1" x14ac:dyDescent="0.3">
      <c r="A309" s="28">
        <v>141</v>
      </c>
      <c r="B309" s="29">
        <v>42295900</v>
      </c>
      <c r="C309" s="29">
        <v>1196420094</v>
      </c>
      <c r="D309" s="29" t="s">
        <v>390</v>
      </c>
      <c r="E309" s="29" t="s">
        <v>391</v>
      </c>
      <c r="F309" s="29" t="s">
        <v>24</v>
      </c>
      <c r="G309" s="30">
        <v>0</v>
      </c>
      <c r="H309" s="120">
        <v>0</v>
      </c>
      <c r="I309" s="33">
        <f t="shared" si="65"/>
        <v>0</v>
      </c>
      <c r="J309" s="33">
        <f t="shared" ref="J309:J316" si="69">H309+I309</f>
        <v>0</v>
      </c>
      <c r="K309" s="2"/>
      <c r="L309" s="33">
        <f t="shared" si="63"/>
        <v>0</v>
      </c>
      <c r="M309" s="33">
        <f t="shared" si="64"/>
        <v>0</v>
      </c>
      <c r="N309" s="2"/>
      <c r="O309" s="33"/>
      <c r="P309" s="2"/>
      <c r="Q309" s="73">
        <v>1892630</v>
      </c>
      <c r="R309" s="4"/>
      <c r="S309" s="2"/>
      <c r="T309" s="33">
        <f t="shared" si="67"/>
        <v>1759050</v>
      </c>
      <c r="U309" s="6"/>
      <c r="V309" s="3"/>
      <c r="W309" s="72"/>
      <c r="X309" s="185">
        <v>1759050</v>
      </c>
      <c r="Y309" s="72">
        <v>0</v>
      </c>
      <c r="Z309" s="185">
        <f t="shared" si="68"/>
        <v>1759050</v>
      </c>
      <c r="AA309" s="72"/>
      <c r="AB309" s="3"/>
      <c r="AC309" s="3"/>
      <c r="AD309" s="3"/>
      <c r="AE309" s="3"/>
      <c r="AF309" s="3"/>
      <c r="AG309" s="3"/>
      <c r="AH309" s="3"/>
      <c r="AI309" s="3"/>
      <c r="AJ309" s="3"/>
      <c r="AK309" s="3"/>
      <c r="AT309"/>
      <c r="AU309"/>
      <c r="AV309"/>
      <c r="AW309"/>
      <c r="AX309"/>
      <c r="AY309"/>
      <c r="AZ309"/>
      <c r="BA309"/>
      <c r="BB309"/>
      <c r="BU309" s="113"/>
      <c r="BV309" s="113"/>
      <c r="BW309" s="113"/>
      <c r="BX309" s="113"/>
      <c r="BY309" s="113"/>
      <c r="BZ309" s="113"/>
      <c r="CA309" s="113"/>
      <c r="CB309" s="113"/>
      <c r="CC309" s="113"/>
      <c r="CD309" s="113"/>
      <c r="CE309" s="113"/>
      <c r="CF309" s="113"/>
      <c r="CG309" s="113"/>
      <c r="CH309" s="113"/>
      <c r="CI309" s="113"/>
      <c r="CJ309" s="113"/>
      <c r="CK309" s="113"/>
      <c r="CL309" s="113"/>
      <c r="CM309" s="113"/>
      <c r="CN309" s="113"/>
      <c r="CO309" s="113"/>
      <c r="CP309" s="113"/>
      <c r="CQ309" s="113"/>
      <c r="CR309" s="113"/>
      <c r="CS309" s="113"/>
      <c r="CT309" s="113"/>
      <c r="CU309" s="113"/>
      <c r="CV309" s="113"/>
      <c r="CW309" s="113"/>
      <c r="CX309" s="113"/>
      <c r="CY309" s="113"/>
      <c r="CZ309" s="113"/>
      <c r="DA309" s="113"/>
      <c r="DB309" s="113"/>
    </row>
    <row r="310" spans="1:107" s="7" customFormat="1" ht="56.25" customHeight="1" thickBot="1" x14ac:dyDescent="0.3">
      <c r="A310" s="28">
        <v>142</v>
      </c>
      <c r="B310" s="29">
        <v>42295900</v>
      </c>
      <c r="C310" s="29">
        <v>1196420096</v>
      </c>
      <c r="D310" s="29" t="s">
        <v>392</v>
      </c>
      <c r="E310" s="29" t="s">
        <v>393</v>
      </c>
      <c r="F310" s="29" t="s">
        <v>24</v>
      </c>
      <c r="G310" s="30">
        <v>0</v>
      </c>
      <c r="H310" s="33">
        <v>1303000</v>
      </c>
      <c r="I310" s="33">
        <f t="shared" si="65"/>
        <v>88213.1</v>
      </c>
      <c r="J310" s="33">
        <f t="shared" si="69"/>
        <v>1391213.1</v>
      </c>
      <c r="K310" s="2"/>
      <c r="L310" s="33">
        <f t="shared" si="63"/>
        <v>514685</v>
      </c>
      <c r="M310" s="33">
        <f t="shared" si="64"/>
        <v>1817685</v>
      </c>
      <c r="N310" s="2"/>
      <c r="O310" s="33"/>
      <c r="P310" s="2"/>
      <c r="Q310" s="73">
        <v>1892630</v>
      </c>
      <c r="R310" s="4"/>
      <c r="S310" s="2"/>
      <c r="T310" s="33">
        <f t="shared" si="67"/>
        <v>1759050</v>
      </c>
      <c r="U310" s="6"/>
      <c r="V310" s="3"/>
      <c r="W310" s="72"/>
      <c r="X310" s="185">
        <v>1759050</v>
      </c>
      <c r="Y310" s="72">
        <v>0</v>
      </c>
      <c r="Z310" s="185">
        <f t="shared" si="68"/>
        <v>1759050</v>
      </c>
      <c r="AA310" s="72"/>
      <c r="AB310" s="3"/>
      <c r="AC310" s="3"/>
      <c r="AD310" s="3"/>
      <c r="AE310" s="3"/>
      <c r="AF310" s="3"/>
      <c r="AG310" s="3"/>
      <c r="AH310" s="3"/>
      <c r="AI310" s="3"/>
      <c r="AJ310" s="3"/>
      <c r="AK310" s="3"/>
      <c r="AT310"/>
      <c r="AU310"/>
      <c r="AV310"/>
      <c r="AW310"/>
      <c r="AX310"/>
      <c r="AY310"/>
      <c r="AZ310"/>
      <c r="BA310"/>
      <c r="BB310"/>
      <c r="BU310" s="113"/>
      <c r="BV310" s="113"/>
      <c r="BW310" s="113"/>
      <c r="BX310" s="113"/>
      <c r="BY310" s="113"/>
      <c r="BZ310" s="113"/>
      <c r="CA310" s="113"/>
      <c r="CB310" s="113"/>
      <c r="CC310" s="113"/>
      <c r="CD310" s="113"/>
      <c r="CE310" s="113"/>
      <c r="CF310" s="113"/>
      <c r="CG310" s="113"/>
      <c r="CH310" s="113"/>
      <c r="CI310" s="113"/>
      <c r="CJ310" s="113"/>
      <c r="CK310" s="113"/>
      <c r="CL310" s="113"/>
      <c r="CM310" s="113"/>
      <c r="CN310" s="113"/>
      <c r="CO310" s="113"/>
      <c r="CP310" s="113"/>
      <c r="CQ310" s="113"/>
      <c r="CR310" s="113"/>
      <c r="CS310" s="113"/>
      <c r="CT310" s="113"/>
      <c r="CU310" s="113"/>
      <c r="CV310" s="113"/>
      <c r="CW310" s="113"/>
      <c r="CX310" s="113"/>
      <c r="CY310" s="113"/>
      <c r="CZ310" s="113"/>
      <c r="DA310" s="113"/>
      <c r="DB310" s="113"/>
    </row>
    <row r="311" spans="1:107" s="7" customFormat="1" ht="56.25" customHeight="1" thickBot="1" x14ac:dyDescent="0.3">
      <c r="A311" s="28">
        <v>143</v>
      </c>
      <c r="B311" s="29">
        <v>42295900</v>
      </c>
      <c r="C311" s="29">
        <v>1196420097</v>
      </c>
      <c r="D311" s="29" t="s">
        <v>394</v>
      </c>
      <c r="E311" s="29" t="s">
        <v>395</v>
      </c>
      <c r="F311" s="29" t="s">
        <v>24</v>
      </c>
      <c r="G311" s="30">
        <v>0</v>
      </c>
      <c r="H311" s="33">
        <v>1303000</v>
      </c>
      <c r="I311" s="33">
        <f t="shared" si="65"/>
        <v>88213.1</v>
      </c>
      <c r="J311" s="33">
        <f>H311+I311</f>
        <v>1391213.1</v>
      </c>
      <c r="K311" s="2"/>
      <c r="L311" s="33">
        <f t="shared" si="63"/>
        <v>514685</v>
      </c>
      <c r="M311" s="33">
        <f t="shared" si="64"/>
        <v>1817685</v>
      </c>
      <c r="N311" s="2"/>
      <c r="O311" s="33"/>
      <c r="P311" s="2"/>
      <c r="Q311" s="73">
        <v>1559390</v>
      </c>
      <c r="R311" s="4"/>
      <c r="S311" s="2"/>
      <c r="T311" s="33">
        <f t="shared" si="67"/>
        <v>1759050</v>
      </c>
      <c r="U311" s="6"/>
      <c r="V311" s="3"/>
      <c r="W311" s="72"/>
      <c r="X311" s="185">
        <v>1759050</v>
      </c>
      <c r="Y311" s="72">
        <v>0</v>
      </c>
      <c r="Z311" s="185">
        <f t="shared" si="68"/>
        <v>1759050</v>
      </c>
      <c r="AA311" s="72"/>
      <c r="AB311" s="3"/>
      <c r="AC311" s="3"/>
      <c r="AD311" s="3"/>
      <c r="AE311" s="3"/>
      <c r="AF311" s="3"/>
      <c r="AG311" s="3"/>
      <c r="AH311" s="3"/>
      <c r="AI311" s="3"/>
      <c r="AJ311" s="3"/>
      <c r="AK311" s="3"/>
      <c r="AT311"/>
      <c r="AU311"/>
      <c r="AV311"/>
      <c r="AW311"/>
      <c r="AX311"/>
      <c r="AY311"/>
      <c r="AZ311"/>
      <c r="BA311"/>
      <c r="BB311"/>
      <c r="BU311" s="113"/>
      <c r="BV311" s="113"/>
      <c r="BW311" s="113"/>
      <c r="BX311" s="113"/>
      <c r="BY311" s="113"/>
      <c r="BZ311" s="113"/>
      <c r="CA311" s="113"/>
      <c r="CB311" s="113"/>
      <c r="CC311" s="113"/>
      <c r="CD311" s="113"/>
      <c r="CE311" s="113"/>
      <c r="CF311" s="113"/>
      <c r="CG311" s="113"/>
      <c r="CH311" s="113"/>
      <c r="CI311" s="113"/>
      <c r="CJ311" s="113"/>
      <c r="CK311" s="113"/>
      <c r="CL311" s="113"/>
      <c r="CM311" s="113"/>
      <c r="CN311" s="113"/>
      <c r="CO311" s="113"/>
      <c r="CP311" s="113"/>
      <c r="CQ311" s="113"/>
      <c r="CR311" s="113"/>
      <c r="CS311" s="113"/>
      <c r="CT311" s="113"/>
      <c r="CU311" s="113"/>
      <c r="CV311" s="113"/>
      <c r="CW311" s="113"/>
      <c r="CX311" s="113"/>
      <c r="CY311" s="113"/>
      <c r="CZ311" s="113"/>
      <c r="DA311" s="113"/>
      <c r="DB311" s="113"/>
    </row>
    <row r="312" spans="1:107" s="7" customFormat="1" ht="56.25" customHeight="1" thickBot="1" x14ac:dyDescent="0.3">
      <c r="A312" s="28">
        <v>144</v>
      </c>
      <c r="B312" s="29">
        <v>42295900</v>
      </c>
      <c r="C312" s="29">
        <v>1196420100</v>
      </c>
      <c r="D312" s="29" t="s">
        <v>396</v>
      </c>
      <c r="E312" s="29" t="s">
        <v>397</v>
      </c>
      <c r="F312" s="29" t="s">
        <v>24</v>
      </c>
      <c r="G312" s="30"/>
      <c r="H312" s="33"/>
      <c r="I312" s="33">
        <f t="shared" si="65"/>
        <v>0</v>
      </c>
      <c r="J312" s="33">
        <f t="shared" si="69"/>
        <v>0</v>
      </c>
      <c r="K312" s="2"/>
      <c r="L312" s="33">
        <f t="shared" si="63"/>
        <v>0</v>
      </c>
      <c r="M312" s="33">
        <f t="shared" si="64"/>
        <v>0</v>
      </c>
      <c r="N312" s="2"/>
      <c r="O312" s="33"/>
      <c r="P312" s="2"/>
      <c r="Q312" s="73">
        <v>1892630</v>
      </c>
      <c r="R312" s="4"/>
      <c r="S312" s="2"/>
      <c r="T312" s="33">
        <f t="shared" si="67"/>
        <v>1759050</v>
      </c>
      <c r="U312" s="6"/>
      <c r="V312" s="3"/>
      <c r="W312" s="72"/>
      <c r="X312" s="185">
        <v>1759050</v>
      </c>
      <c r="Y312" s="72">
        <v>0</v>
      </c>
      <c r="Z312" s="185">
        <f t="shared" si="68"/>
        <v>1759050</v>
      </c>
      <c r="AA312" s="72"/>
      <c r="AB312" s="3"/>
      <c r="AC312" s="3"/>
      <c r="AD312" s="3"/>
      <c r="AE312" s="3"/>
      <c r="AF312" s="3"/>
      <c r="AG312" s="3"/>
      <c r="AH312" s="3"/>
      <c r="AI312" s="3"/>
      <c r="AJ312" s="3"/>
      <c r="AK312" s="3"/>
      <c r="AT312"/>
      <c r="AU312"/>
      <c r="AV312"/>
      <c r="AW312"/>
      <c r="AX312"/>
      <c r="AY312"/>
      <c r="AZ312"/>
      <c r="BA312"/>
      <c r="BB312"/>
      <c r="BU312" s="113"/>
      <c r="BV312" s="113"/>
      <c r="BW312" s="113"/>
      <c r="BX312" s="113"/>
      <c r="BY312" s="113"/>
      <c r="BZ312" s="113"/>
      <c r="CA312" s="113"/>
      <c r="CB312" s="113"/>
      <c r="CC312" s="113"/>
      <c r="CD312" s="113"/>
      <c r="CE312" s="113"/>
      <c r="CF312" s="113"/>
      <c r="CG312" s="113"/>
      <c r="CH312" s="113"/>
      <c r="CI312" s="113"/>
      <c r="CJ312" s="113"/>
      <c r="CK312" s="113"/>
      <c r="CL312" s="113"/>
      <c r="CM312" s="113"/>
      <c r="CN312" s="113"/>
      <c r="CO312" s="113"/>
      <c r="CP312" s="113"/>
      <c r="CQ312" s="113"/>
      <c r="CR312" s="113"/>
      <c r="CS312" s="113"/>
      <c r="CT312" s="113"/>
      <c r="CU312" s="113"/>
      <c r="CV312" s="113"/>
      <c r="CW312" s="113"/>
      <c r="CX312" s="113"/>
      <c r="CY312" s="113"/>
      <c r="CZ312" s="113"/>
      <c r="DA312" s="113"/>
      <c r="DB312" s="113"/>
    </row>
    <row r="313" spans="1:107" s="7" customFormat="1" ht="56.25" customHeight="1" thickBot="1" x14ac:dyDescent="0.3">
      <c r="A313" s="28">
        <v>145</v>
      </c>
      <c r="B313" s="29">
        <v>42295900</v>
      </c>
      <c r="C313" s="29">
        <v>1196420102</v>
      </c>
      <c r="D313" s="29" t="s">
        <v>398</v>
      </c>
      <c r="E313" s="29" t="s">
        <v>398</v>
      </c>
      <c r="F313" s="29" t="s">
        <v>24</v>
      </c>
      <c r="G313" s="30">
        <v>1</v>
      </c>
      <c r="H313" s="33">
        <v>2200000</v>
      </c>
      <c r="I313" s="33">
        <f t="shared" si="65"/>
        <v>148939.99999999997</v>
      </c>
      <c r="J313" s="33">
        <f>H313+I313</f>
        <v>2348940</v>
      </c>
      <c r="K313" s="2"/>
      <c r="L313" s="33">
        <f t="shared" si="63"/>
        <v>869000</v>
      </c>
      <c r="M313" s="33">
        <f t="shared" si="64"/>
        <v>3069000</v>
      </c>
      <c r="N313" s="2"/>
      <c r="O313" s="33"/>
      <c r="P313" s="2"/>
      <c r="Q313" s="73">
        <v>2693020</v>
      </c>
      <c r="R313" s="4"/>
      <c r="S313" s="2"/>
      <c r="T313" s="33">
        <f>M313</f>
        <v>3069000</v>
      </c>
      <c r="U313" s="6"/>
      <c r="V313" s="3"/>
      <c r="W313" s="72"/>
      <c r="X313" s="72"/>
      <c r="Y313" s="72"/>
      <c r="Z313" s="72"/>
      <c r="AA313" s="72"/>
      <c r="AB313" s="3"/>
      <c r="AC313" s="3"/>
      <c r="AD313" s="3"/>
      <c r="AE313" s="3"/>
      <c r="AF313" s="3"/>
      <c r="AG313" s="3"/>
      <c r="AH313" s="3"/>
      <c r="AI313" s="3"/>
      <c r="AJ313" s="3"/>
      <c r="AK313" s="3"/>
      <c r="AT313"/>
      <c r="AU313"/>
      <c r="AV313"/>
      <c r="AW313"/>
      <c r="AX313"/>
      <c r="AY313"/>
      <c r="AZ313"/>
      <c r="BA313"/>
      <c r="BB313"/>
      <c r="BU313" s="113"/>
      <c r="BV313" s="113"/>
      <c r="BW313" s="113"/>
      <c r="BX313" s="113"/>
      <c r="BY313" s="113"/>
      <c r="BZ313" s="113"/>
      <c r="CA313" s="113"/>
      <c r="CB313" s="113"/>
      <c r="CC313" s="113"/>
      <c r="CD313" s="113"/>
      <c r="CE313" s="113"/>
      <c r="CF313" s="113"/>
      <c r="CG313" s="113"/>
      <c r="CH313" s="113"/>
      <c r="CI313" s="113"/>
      <c r="CJ313" s="113"/>
      <c r="CK313" s="113"/>
      <c r="CL313" s="113"/>
      <c r="CM313" s="113"/>
      <c r="CN313" s="113"/>
      <c r="CO313" s="113"/>
      <c r="CP313" s="113"/>
      <c r="CQ313" s="113"/>
      <c r="CR313" s="113"/>
      <c r="CS313" s="113"/>
      <c r="CT313" s="113"/>
      <c r="CU313" s="113"/>
      <c r="CV313" s="113"/>
      <c r="CW313" s="113"/>
      <c r="CX313" s="113"/>
      <c r="CY313" s="113"/>
      <c r="CZ313" s="113"/>
      <c r="DA313" s="113"/>
      <c r="DB313" s="113"/>
    </row>
    <row r="314" spans="1:107" s="7" customFormat="1" ht="56.25" customHeight="1" thickBot="1" x14ac:dyDescent="0.3">
      <c r="A314" s="30">
        <v>146</v>
      </c>
      <c r="B314" s="30">
        <v>42295900</v>
      </c>
      <c r="C314" s="30">
        <v>1196420071</v>
      </c>
      <c r="D314" s="30" t="s">
        <v>399</v>
      </c>
      <c r="E314" s="30" t="s">
        <v>399</v>
      </c>
      <c r="F314" s="29" t="s">
        <v>24</v>
      </c>
      <c r="G314" s="30">
        <v>0</v>
      </c>
      <c r="H314" s="120">
        <v>2370000</v>
      </c>
      <c r="I314" s="33">
        <f t="shared" si="65"/>
        <v>160448.99999999997</v>
      </c>
      <c r="J314" s="33">
        <f t="shared" si="69"/>
        <v>2530449</v>
      </c>
      <c r="K314" s="2"/>
      <c r="L314" s="33">
        <f t="shared" si="63"/>
        <v>936150</v>
      </c>
      <c r="M314" s="33">
        <f t="shared" si="64"/>
        <v>3306150</v>
      </c>
      <c r="N314" s="2"/>
      <c r="O314" s="33"/>
      <c r="P314" s="2"/>
      <c r="Q314" s="73">
        <v>2854601.2</v>
      </c>
      <c r="R314" s="4"/>
      <c r="S314" s="2"/>
      <c r="T314" s="33">
        <f>M314</f>
        <v>3306150</v>
      </c>
      <c r="U314" s="6"/>
      <c r="V314" s="3"/>
      <c r="W314" s="72"/>
      <c r="X314" s="72"/>
      <c r="Y314" s="72"/>
      <c r="Z314" s="72"/>
      <c r="AA314" s="72"/>
      <c r="AB314" s="3"/>
      <c r="AC314" s="3"/>
      <c r="AD314" s="3"/>
      <c r="AE314" s="3"/>
      <c r="AF314" s="3"/>
      <c r="AG314" s="3"/>
      <c r="AH314" s="3"/>
      <c r="AI314" s="3"/>
      <c r="AJ314" s="3"/>
      <c r="AK314" s="3"/>
      <c r="AT314"/>
      <c r="AU314"/>
      <c r="AV314"/>
      <c r="AW314"/>
      <c r="AX314"/>
      <c r="AY314"/>
      <c r="AZ314"/>
      <c r="BA314"/>
      <c r="BB314"/>
      <c r="BU314" s="113"/>
      <c r="BV314" s="113"/>
      <c r="BW314" s="113"/>
      <c r="BX314" s="113"/>
      <c r="BY314" s="113"/>
      <c r="BZ314" s="113"/>
      <c r="CA314" s="113"/>
      <c r="CB314" s="113"/>
      <c r="CC314" s="113"/>
      <c r="CD314" s="113"/>
      <c r="CE314" s="113"/>
      <c r="CF314" s="113"/>
      <c r="CG314" s="113"/>
      <c r="CH314" s="113"/>
      <c r="CI314" s="113"/>
      <c r="CJ314" s="113"/>
      <c r="CK314" s="113"/>
      <c r="CL314" s="113"/>
      <c r="CM314" s="113"/>
      <c r="CN314" s="113"/>
      <c r="CO314" s="113"/>
      <c r="CP314" s="113"/>
      <c r="CQ314" s="113"/>
      <c r="CR314" s="113"/>
      <c r="CS314" s="113"/>
      <c r="CT314" s="113"/>
      <c r="CU314" s="113"/>
      <c r="CV314" s="113"/>
      <c r="CW314" s="113"/>
      <c r="CX314" s="113"/>
      <c r="CY314" s="113"/>
      <c r="CZ314" s="113"/>
      <c r="DA314" s="113"/>
      <c r="DB314" s="113"/>
    </row>
    <row r="315" spans="1:107" s="7" customFormat="1" ht="66" customHeight="1" thickBot="1" x14ac:dyDescent="0.3">
      <c r="A315" s="306">
        <v>147</v>
      </c>
      <c r="B315" s="307">
        <v>42295900</v>
      </c>
      <c r="C315" s="308">
        <v>1196420073</v>
      </c>
      <c r="D315" s="309" t="s">
        <v>497</v>
      </c>
      <c r="E315" s="309" t="s">
        <v>497</v>
      </c>
      <c r="F315" s="29" t="s">
        <v>24</v>
      </c>
      <c r="G315" s="30">
        <v>0</v>
      </c>
      <c r="H315" s="120">
        <v>1955200</v>
      </c>
      <c r="I315" s="33">
        <f t="shared" si="65"/>
        <v>132367.04000000001</v>
      </c>
      <c r="J315" s="33">
        <f>H315+I315</f>
        <v>2087567.04</v>
      </c>
      <c r="K315" s="2"/>
      <c r="L315" s="33">
        <f t="shared" si="63"/>
        <v>772304</v>
      </c>
      <c r="M315" s="33">
        <f t="shared" si="64"/>
        <v>2727504</v>
      </c>
      <c r="N315" s="2"/>
      <c r="O315" s="33"/>
      <c r="P315" s="2"/>
      <c r="Q315" s="73">
        <v>2393360.3199999998</v>
      </c>
      <c r="R315" s="4"/>
      <c r="S315" s="2"/>
      <c r="T315" s="33">
        <f>M315</f>
        <v>2727504</v>
      </c>
      <c r="U315" s="6"/>
      <c r="V315" s="3"/>
      <c r="W315" s="72"/>
      <c r="X315" s="72"/>
      <c r="Y315" s="72"/>
      <c r="Z315" s="72"/>
      <c r="AA315" s="72"/>
      <c r="AB315" s="3"/>
      <c r="AC315" s="3"/>
      <c r="AD315" s="3"/>
      <c r="AE315" s="3"/>
      <c r="AF315" s="3"/>
      <c r="AG315" s="3"/>
      <c r="AH315" s="3"/>
      <c r="AI315" s="3"/>
      <c r="AJ315" s="3"/>
      <c r="AK315" s="3"/>
      <c r="AT315"/>
      <c r="AU315"/>
      <c r="AV315"/>
      <c r="AW315"/>
      <c r="AX315"/>
      <c r="AY315"/>
      <c r="AZ315"/>
      <c r="BA315"/>
      <c r="BB315"/>
      <c r="BU315" s="113"/>
      <c r="BV315" s="113"/>
      <c r="BW315" s="113"/>
      <c r="BX315" s="113"/>
      <c r="BY315" s="113"/>
      <c r="BZ315" s="113"/>
      <c r="CA315" s="113"/>
      <c r="CB315" s="113"/>
      <c r="CC315" s="113"/>
      <c r="CD315" s="113"/>
      <c r="CE315" s="113"/>
      <c r="CF315" s="113"/>
      <c r="CG315" s="113"/>
      <c r="CH315" s="113"/>
      <c r="CI315" s="113"/>
      <c r="CJ315" s="113"/>
      <c r="CK315" s="113"/>
      <c r="CL315" s="113"/>
      <c r="CM315" s="113"/>
      <c r="CN315" s="113"/>
      <c r="CO315" s="113"/>
      <c r="CP315" s="113"/>
      <c r="CQ315" s="113"/>
      <c r="CR315" s="113"/>
      <c r="CS315" s="113"/>
      <c r="CT315" s="113"/>
      <c r="CU315" s="113"/>
      <c r="CV315" s="113"/>
      <c r="CW315" s="113"/>
      <c r="CX315" s="113"/>
      <c r="CY315" s="113"/>
      <c r="CZ315" s="113"/>
      <c r="DA315" s="113"/>
      <c r="DB315" s="113"/>
    </row>
    <row r="316" spans="1:107" s="7" customFormat="1" ht="79.5" customHeight="1" thickBot="1" x14ac:dyDescent="0.3">
      <c r="A316" s="30">
        <v>148</v>
      </c>
      <c r="B316" s="30">
        <v>42295900</v>
      </c>
      <c r="C316" s="30">
        <v>1196420070</v>
      </c>
      <c r="D316" s="30" t="s">
        <v>400</v>
      </c>
      <c r="E316" s="30" t="s">
        <v>400</v>
      </c>
      <c r="F316" s="29" t="s">
        <v>24</v>
      </c>
      <c r="G316" s="30">
        <v>0</v>
      </c>
      <c r="H316" s="120">
        <v>2315000</v>
      </c>
      <c r="I316" s="33">
        <f t="shared" si="65"/>
        <v>156725.49999999997</v>
      </c>
      <c r="J316" s="33">
        <f t="shared" si="69"/>
        <v>2471725.5</v>
      </c>
      <c r="K316" s="2"/>
      <c r="L316" s="33">
        <f t="shared" si="63"/>
        <v>914425</v>
      </c>
      <c r="M316" s="33">
        <f t="shared" si="64"/>
        <v>3229425</v>
      </c>
      <c r="N316" s="2"/>
      <c r="O316" s="33"/>
      <c r="P316" s="2"/>
      <c r="Q316" s="73">
        <v>2325790</v>
      </c>
      <c r="R316" s="4"/>
      <c r="S316" s="2"/>
      <c r="T316" s="33">
        <f>M316</f>
        <v>3229425</v>
      </c>
      <c r="U316" s="6"/>
      <c r="V316" s="3"/>
      <c r="W316" s="72"/>
      <c r="X316" s="72"/>
      <c r="Y316" s="72"/>
      <c r="Z316" s="72"/>
      <c r="AA316" s="72"/>
      <c r="AB316" s="3"/>
      <c r="AC316" s="3"/>
      <c r="AD316" s="3"/>
      <c r="AE316" s="3"/>
      <c r="AF316" s="3"/>
      <c r="AG316" s="3"/>
      <c r="AH316" s="3"/>
      <c r="AI316" s="3"/>
      <c r="AJ316" s="3"/>
      <c r="AK316" s="3"/>
      <c r="AT316"/>
      <c r="AU316"/>
      <c r="AV316"/>
      <c r="AW316"/>
      <c r="AX316"/>
      <c r="AY316"/>
      <c r="AZ316"/>
      <c r="BA316"/>
      <c r="BB316"/>
      <c r="BU316" s="113"/>
      <c r="BV316" s="113"/>
      <c r="BW316" s="113"/>
      <c r="BX316" s="113"/>
      <c r="BY316" s="113"/>
      <c r="BZ316" s="113"/>
      <c r="CA316" s="113"/>
      <c r="CB316" s="113"/>
      <c r="CC316" s="113"/>
      <c r="CD316" s="113"/>
      <c r="CE316" s="113"/>
      <c r="CF316" s="113"/>
      <c r="CG316" s="113"/>
      <c r="CH316" s="113"/>
      <c r="CI316" s="113"/>
      <c r="CJ316" s="113"/>
      <c r="CK316" s="113"/>
      <c r="CL316" s="113"/>
      <c r="CM316" s="113"/>
      <c r="CN316" s="113"/>
      <c r="CO316" s="113"/>
      <c r="CP316" s="113"/>
      <c r="CQ316" s="113"/>
      <c r="CR316" s="113"/>
      <c r="CS316" s="113"/>
      <c r="CT316" s="113"/>
      <c r="CU316" s="113"/>
      <c r="CV316" s="113"/>
      <c r="CW316" s="113"/>
      <c r="CX316" s="113"/>
      <c r="CY316" s="113"/>
      <c r="CZ316" s="113"/>
      <c r="DA316" s="113"/>
      <c r="DB316" s="113"/>
    </row>
    <row r="317" spans="1:107" s="7" customFormat="1" ht="79.5" customHeight="1" thickBot="1" x14ac:dyDescent="0.3">
      <c r="A317" s="306">
        <v>149</v>
      </c>
      <c r="B317" s="307">
        <v>42295900</v>
      </c>
      <c r="C317" s="308">
        <v>1196420072</v>
      </c>
      <c r="D317" s="310" t="s">
        <v>498</v>
      </c>
      <c r="E317" s="310" t="s">
        <v>498</v>
      </c>
      <c r="F317" s="29" t="s">
        <v>24</v>
      </c>
      <c r="G317" s="30">
        <v>0</v>
      </c>
      <c r="H317" s="120">
        <v>2574800</v>
      </c>
      <c r="I317" s="33">
        <f t="shared" si="65"/>
        <v>174313.96</v>
      </c>
      <c r="J317" s="33">
        <f>H317+I317</f>
        <v>2749113.96</v>
      </c>
      <c r="K317" s="2"/>
      <c r="L317" s="33">
        <f t="shared" si="63"/>
        <v>1017046</v>
      </c>
      <c r="M317" s="33">
        <f t="shared" si="64"/>
        <v>3591846</v>
      </c>
      <c r="N317" s="2"/>
      <c r="O317" s="33"/>
      <c r="P317" s="2"/>
      <c r="Q317" s="73">
        <v>3151812.6799999997</v>
      </c>
      <c r="R317" s="4"/>
      <c r="S317" s="2"/>
      <c r="T317" s="33">
        <f>M317</f>
        <v>3591846</v>
      </c>
      <c r="U317" s="6"/>
      <c r="V317" s="3"/>
      <c r="W317" s="72"/>
      <c r="X317" s="72"/>
      <c r="Y317" s="72"/>
      <c r="Z317" s="72"/>
      <c r="AA317" s="72"/>
      <c r="AB317" s="3"/>
      <c r="AC317" s="3"/>
      <c r="AD317" s="3"/>
      <c r="AE317" s="3"/>
      <c r="AF317" s="3"/>
      <c r="AG317" s="3"/>
      <c r="AH317" s="3"/>
      <c r="AI317" s="3"/>
      <c r="AJ317" s="3"/>
      <c r="AK317" s="3"/>
      <c r="AT317"/>
      <c r="AU317"/>
      <c r="AV317"/>
      <c r="AW317"/>
      <c r="AX317"/>
      <c r="AY317"/>
      <c r="AZ317"/>
      <c r="BA317"/>
      <c r="BB317"/>
      <c r="BU317" s="113"/>
      <c r="BV317" s="113"/>
      <c r="BW317" s="113"/>
      <c r="BX317" s="113"/>
      <c r="BY317" s="113"/>
      <c r="BZ317" s="113"/>
      <c r="CA317" s="113"/>
      <c r="CB317" s="113"/>
      <c r="CC317" s="113"/>
      <c r="CD317" s="113"/>
      <c r="CE317" s="113"/>
      <c r="CF317" s="113"/>
      <c r="CG317" s="113"/>
      <c r="CH317" s="113"/>
      <c r="CI317" s="113"/>
      <c r="CJ317" s="113"/>
      <c r="CK317" s="113"/>
      <c r="CL317" s="113"/>
      <c r="CM317" s="113"/>
      <c r="CN317" s="113"/>
      <c r="CO317" s="113"/>
      <c r="CP317" s="113"/>
      <c r="CQ317" s="113"/>
      <c r="CR317" s="113"/>
      <c r="CS317" s="113"/>
      <c r="CT317" s="113"/>
      <c r="CU317" s="113"/>
      <c r="CV317" s="113"/>
      <c r="CW317" s="113"/>
      <c r="CX317" s="113"/>
      <c r="CY317" s="113"/>
      <c r="CZ317" s="113"/>
      <c r="DA317" s="113"/>
      <c r="DB317" s="113"/>
    </row>
    <row r="318" spans="1:107" s="7" customFormat="1" thickBot="1" x14ac:dyDescent="0.3">
      <c r="A318" s="41"/>
      <c r="B318" s="41"/>
      <c r="C318" s="41"/>
      <c r="D318" s="41"/>
      <c r="E318" s="41"/>
      <c r="F318" s="41"/>
      <c r="G318" s="41"/>
      <c r="H318" s="3"/>
      <c r="I318" s="3"/>
      <c r="J318" s="3"/>
      <c r="K318" s="2"/>
      <c r="L318" s="4"/>
      <c r="M318" s="4"/>
      <c r="N318" s="4"/>
      <c r="O318" s="4"/>
      <c r="P318" s="4"/>
      <c r="Q318" s="4"/>
      <c r="R318" s="4"/>
      <c r="S318" s="4"/>
      <c r="T318" s="5"/>
      <c r="U318" s="6"/>
      <c r="V318" s="3"/>
      <c r="W318" s="3"/>
      <c r="X318" s="3"/>
      <c r="Y318" s="3"/>
      <c r="Z318" s="3"/>
      <c r="AA318" s="3"/>
      <c r="AB318" s="3"/>
      <c r="AC318" s="3"/>
      <c r="AD318" s="3"/>
      <c r="AE318" s="3"/>
      <c r="AF318" s="3"/>
      <c r="AG318" s="3"/>
      <c r="AH318" s="3"/>
      <c r="AI318" s="3"/>
      <c r="AJ318" s="3"/>
      <c r="AK318" s="3"/>
      <c r="AT318"/>
      <c r="AU318"/>
      <c r="AV318"/>
      <c r="AW318"/>
      <c r="AX318"/>
      <c r="AY318"/>
      <c r="AZ318"/>
      <c r="BA318"/>
      <c r="BB318"/>
      <c r="BU318" s="113"/>
      <c r="BV318" s="113"/>
      <c r="BW318" s="113"/>
      <c r="BX318" s="113"/>
      <c r="BY318" s="113"/>
      <c r="BZ318" s="113"/>
      <c r="CA318" s="113"/>
      <c r="CB318" s="113"/>
      <c r="CC318" s="113"/>
      <c r="CD318" s="113"/>
      <c r="CE318" s="113"/>
      <c r="CF318" s="113"/>
      <c r="CG318" s="113"/>
      <c r="CH318" s="113"/>
      <c r="CI318" s="113"/>
      <c r="CJ318" s="113"/>
      <c r="CK318" s="113"/>
      <c r="CL318" s="113"/>
      <c r="CM318" s="113"/>
      <c r="CN318" s="113"/>
      <c r="CO318" s="113"/>
      <c r="CP318" s="113"/>
      <c r="CQ318" s="113"/>
      <c r="CR318" s="113"/>
      <c r="CS318" s="113"/>
      <c r="CT318" s="113"/>
      <c r="CU318" s="113"/>
      <c r="CV318" s="113"/>
      <c r="CW318" s="113"/>
      <c r="CX318" s="113"/>
      <c r="CY318" s="113"/>
      <c r="CZ318" s="113"/>
      <c r="DA318" s="113"/>
      <c r="DB318" s="113"/>
    </row>
    <row r="319" spans="1:107" s="7" customFormat="1" ht="15.75" hidden="1" customHeight="1" thickBot="1" x14ac:dyDescent="0.3">
      <c r="A319" s="41"/>
      <c r="B319" s="41"/>
      <c r="C319" s="41"/>
      <c r="D319" s="41"/>
      <c r="E319" s="41"/>
      <c r="F319" s="41"/>
      <c r="G319" s="41"/>
      <c r="H319" s="3"/>
      <c r="I319" s="3"/>
      <c r="J319" s="3"/>
      <c r="K319" s="2"/>
      <c r="L319" s="325" t="s">
        <v>13</v>
      </c>
      <c r="M319" s="325" t="s">
        <v>14</v>
      </c>
      <c r="N319" s="4"/>
      <c r="O319" s="231"/>
      <c r="P319" s="2"/>
      <c r="Q319" s="338" t="s">
        <v>61</v>
      </c>
      <c r="R319" s="4"/>
      <c r="S319" s="2"/>
      <c r="T319" s="5"/>
      <c r="U319" s="6"/>
      <c r="V319" s="3"/>
      <c r="W319" s="3"/>
      <c r="X319" s="3"/>
      <c r="Y319" s="3"/>
      <c r="Z319" s="3"/>
      <c r="AA319" s="3"/>
      <c r="AB319" s="3"/>
      <c r="AC319" s="3"/>
      <c r="AD319" s="3"/>
      <c r="AE319" s="3"/>
      <c r="AF319" s="3"/>
      <c r="AG319" s="3"/>
      <c r="AH319" s="3"/>
      <c r="AI319" s="3"/>
      <c r="AJ319" s="3"/>
      <c r="AK319" s="3"/>
      <c r="AT319"/>
      <c r="AU319"/>
      <c r="AV319"/>
      <c r="AW319"/>
      <c r="AX319"/>
      <c r="AY319"/>
      <c r="AZ319"/>
      <c r="BA319"/>
      <c r="BB319"/>
      <c r="BU319" s="113"/>
      <c r="BV319" s="113"/>
      <c r="BW319" s="113"/>
      <c r="BX319" s="113"/>
      <c r="BY319" s="113"/>
      <c r="BZ319" s="113"/>
      <c r="CA319" s="113"/>
      <c r="CB319" s="113"/>
      <c r="CC319" s="113"/>
      <c r="CD319" s="113"/>
      <c r="CE319" s="113"/>
      <c r="CF319" s="113"/>
      <c r="CG319" s="113"/>
      <c r="CH319" s="113"/>
      <c r="CI319" s="113"/>
      <c r="CJ319" s="113"/>
      <c r="CK319" s="113"/>
      <c r="CL319" s="113"/>
      <c r="CM319" s="113"/>
      <c r="CN319" s="113"/>
      <c r="CO319" s="113"/>
      <c r="CP319" s="113"/>
      <c r="CQ319" s="113"/>
      <c r="CR319" s="113"/>
      <c r="CS319" s="113"/>
      <c r="CT319" s="113"/>
      <c r="CU319" s="113"/>
      <c r="CV319" s="113"/>
      <c r="CW319" s="113"/>
      <c r="CX319" s="113"/>
      <c r="CY319" s="113"/>
      <c r="CZ319" s="113"/>
      <c r="DA319" s="113"/>
      <c r="DB319" s="113"/>
    </row>
    <row r="320" spans="1:107" s="21" customFormat="1" ht="15.75" customHeight="1" thickBot="1" x14ac:dyDescent="0.3">
      <c r="A320" s="319" t="s">
        <v>401</v>
      </c>
      <c r="B320" s="319"/>
      <c r="C320" s="319"/>
      <c r="D320" s="319"/>
      <c r="E320" s="43"/>
      <c r="F320" s="43"/>
      <c r="G320" s="220"/>
      <c r="H320" s="20"/>
      <c r="I320" s="20"/>
      <c r="J320" s="20"/>
      <c r="K320" s="221"/>
      <c r="L320" s="327"/>
      <c r="M320" s="327"/>
      <c r="N320" s="221"/>
      <c r="O320" s="327" t="s">
        <v>15</v>
      </c>
      <c r="P320" s="221"/>
      <c r="Q320" s="339"/>
      <c r="R320" s="81"/>
      <c r="S320" s="221"/>
      <c r="T320" s="49"/>
      <c r="U320" s="20"/>
      <c r="V320" s="20"/>
      <c r="W320" s="20"/>
      <c r="X320" s="20"/>
      <c r="Y320" s="20"/>
      <c r="Z320" s="20"/>
      <c r="AA320" s="20"/>
      <c r="AB320" s="20"/>
      <c r="AC320" s="20"/>
      <c r="AD320" s="20"/>
      <c r="AE320" s="20"/>
      <c r="AF320" s="20"/>
      <c r="AG320" s="20"/>
      <c r="AH320" s="20"/>
      <c r="AI320" s="20"/>
      <c r="AJ320" s="20"/>
      <c r="AK320" s="20"/>
      <c r="BC320" s="255"/>
      <c r="BD320" s="255"/>
      <c r="BE320" s="255"/>
      <c r="BF320" s="255"/>
      <c r="BG320" s="255"/>
      <c r="BH320" s="255"/>
      <c r="BI320" s="255"/>
      <c r="BJ320" s="255"/>
      <c r="BK320" s="255"/>
      <c r="BL320" s="255"/>
      <c r="BM320" s="255"/>
      <c r="BN320" s="255"/>
      <c r="BO320" s="255"/>
      <c r="BP320" s="255"/>
      <c r="BQ320" s="255"/>
      <c r="BR320" s="255"/>
      <c r="BS320" s="255"/>
      <c r="BT320" s="255"/>
      <c r="BU320" s="258"/>
      <c r="BV320" s="258"/>
      <c r="BW320" s="258"/>
      <c r="BX320" s="258"/>
      <c r="BY320" s="258"/>
      <c r="BZ320" s="258"/>
      <c r="CA320" s="258"/>
      <c r="CB320" s="258"/>
      <c r="CC320" s="258"/>
      <c r="CD320" s="258"/>
      <c r="CE320" s="258"/>
      <c r="CF320" s="258"/>
      <c r="CG320" s="258"/>
      <c r="CH320" s="258"/>
      <c r="CI320" s="258"/>
      <c r="CJ320" s="258"/>
      <c r="CK320" s="258"/>
      <c r="CL320" s="258"/>
      <c r="CM320" s="258"/>
      <c r="CN320" s="258"/>
      <c r="CO320" s="258"/>
      <c r="CP320" s="258"/>
      <c r="CQ320" s="258"/>
      <c r="CR320" s="258"/>
      <c r="CS320" s="258"/>
      <c r="CT320" s="258"/>
      <c r="CU320" s="258"/>
      <c r="CV320" s="258"/>
      <c r="CW320" s="258"/>
      <c r="CX320" s="258"/>
      <c r="CY320" s="258"/>
      <c r="CZ320" s="258"/>
      <c r="DA320" s="258"/>
      <c r="DB320" s="258"/>
      <c r="DC320" s="255"/>
    </row>
    <row r="321" spans="1:107" s="21" customFormat="1" thickBot="1" x14ac:dyDescent="0.3">
      <c r="A321" s="323" t="s">
        <v>402</v>
      </c>
      <c r="B321" s="323"/>
      <c r="C321" s="323"/>
      <c r="D321" s="323"/>
      <c r="E321" s="15"/>
      <c r="F321" s="15"/>
      <c r="G321" s="220"/>
      <c r="H321" s="20"/>
      <c r="I321" s="20"/>
      <c r="J321" s="20"/>
      <c r="K321" s="221"/>
      <c r="L321" s="327"/>
      <c r="M321" s="327"/>
      <c r="N321" s="221"/>
      <c r="O321" s="327"/>
      <c r="P321" s="221"/>
      <c r="Q321" s="377" t="s">
        <v>16</v>
      </c>
      <c r="R321" s="81"/>
      <c r="S321" s="221"/>
      <c r="T321" s="104"/>
      <c r="U321" s="20"/>
      <c r="V321" s="20"/>
      <c r="W321" s="20"/>
      <c r="X321" s="20"/>
      <c r="Y321" s="20"/>
      <c r="Z321" s="20"/>
      <c r="AA321" s="20"/>
      <c r="AB321" s="20"/>
      <c r="AC321" s="20"/>
      <c r="AD321" s="20"/>
      <c r="AE321" s="20"/>
      <c r="AF321" s="20"/>
      <c r="AG321" s="20"/>
      <c r="AH321" s="20"/>
      <c r="AI321" s="20"/>
      <c r="AJ321" s="20"/>
      <c r="AK321" s="20"/>
      <c r="BC321" s="255"/>
      <c r="BD321" s="255"/>
      <c r="BE321" s="255"/>
      <c r="BF321" s="255"/>
      <c r="BG321" s="255"/>
      <c r="BH321" s="255"/>
      <c r="BI321" s="255"/>
      <c r="BJ321" s="255"/>
      <c r="BK321" s="255"/>
      <c r="BL321" s="255"/>
      <c r="BM321" s="255"/>
      <c r="BN321" s="255"/>
      <c r="BO321" s="255"/>
      <c r="BP321" s="255"/>
      <c r="BQ321" s="255"/>
      <c r="BR321" s="255"/>
      <c r="BS321" s="255"/>
      <c r="BT321" s="255"/>
      <c r="BU321" s="258"/>
      <c r="BV321" s="258"/>
      <c r="BW321" s="258"/>
      <c r="BX321" s="258"/>
      <c r="BY321" s="258"/>
      <c r="BZ321" s="258"/>
      <c r="CA321" s="258"/>
      <c r="CB321" s="258"/>
      <c r="CC321" s="258"/>
      <c r="CD321" s="258"/>
      <c r="CE321" s="258"/>
      <c r="CF321" s="258"/>
      <c r="CG321" s="258"/>
      <c r="CH321" s="258"/>
      <c r="CI321" s="258"/>
      <c r="CJ321" s="258"/>
      <c r="CK321" s="258"/>
      <c r="CL321" s="258"/>
      <c r="CM321" s="258"/>
      <c r="CN321" s="258"/>
      <c r="CO321" s="258"/>
      <c r="CP321" s="258"/>
      <c r="CQ321" s="258"/>
      <c r="CR321" s="258"/>
      <c r="CS321" s="258"/>
      <c r="CT321" s="258"/>
      <c r="CU321" s="258"/>
      <c r="CV321" s="258"/>
      <c r="CW321" s="258"/>
      <c r="CX321" s="258"/>
      <c r="CY321" s="258"/>
      <c r="CZ321" s="258"/>
      <c r="DA321" s="258"/>
      <c r="DB321" s="258"/>
      <c r="DC321" s="255"/>
    </row>
    <row r="322" spans="1:107" s="7" customFormat="1" ht="45.75" thickBot="1" x14ac:dyDescent="0.3">
      <c r="A322" s="52" t="s">
        <v>3</v>
      </c>
      <c r="B322" s="83" t="s">
        <v>4</v>
      </c>
      <c r="C322" s="83" t="s">
        <v>5</v>
      </c>
      <c r="D322" s="83" t="s">
        <v>6</v>
      </c>
      <c r="E322" s="83" t="s">
        <v>7</v>
      </c>
      <c r="F322" s="83" t="s">
        <v>8</v>
      </c>
      <c r="G322" s="52" t="s">
        <v>9</v>
      </c>
      <c r="H322" s="52" t="s">
        <v>78</v>
      </c>
      <c r="I322" s="52" t="s">
        <v>11</v>
      </c>
      <c r="J322" s="52" t="s">
        <v>12</v>
      </c>
      <c r="K322" s="2"/>
      <c r="L322" s="326"/>
      <c r="M322" s="326"/>
      <c r="N322" s="2"/>
      <c r="O322" s="326"/>
      <c r="P322" s="2"/>
      <c r="Q322" s="378"/>
      <c r="R322" s="4"/>
      <c r="S322" s="2"/>
      <c r="T322" s="232" t="s">
        <v>17</v>
      </c>
      <c r="U322" s="6"/>
      <c r="V322" s="3"/>
      <c r="W322" s="3"/>
      <c r="X322" s="3"/>
      <c r="Y322" s="3"/>
      <c r="Z322" s="3"/>
      <c r="AA322" s="3"/>
      <c r="AB322" s="3"/>
      <c r="AC322" s="3"/>
      <c r="AD322" s="3"/>
      <c r="AE322" s="3"/>
      <c r="AF322" s="3"/>
      <c r="AG322" s="3"/>
      <c r="AH322" s="3"/>
      <c r="AI322" s="3"/>
      <c r="AJ322" s="3"/>
      <c r="AK322" s="3"/>
      <c r="AT322"/>
      <c r="AU322"/>
      <c r="AV322"/>
      <c r="AW322"/>
      <c r="AX322"/>
      <c r="AY322"/>
      <c r="AZ322"/>
      <c r="BA322"/>
      <c r="BB322"/>
      <c r="BU322" s="113"/>
      <c r="BV322" s="113"/>
      <c r="BW322" s="113"/>
      <c r="BX322" s="113"/>
      <c r="BY322" s="113"/>
      <c r="BZ322" s="113"/>
      <c r="CA322" s="113"/>
      <c r="CB322" s="113"/>
      <c r="CC322" s="113"/>
      <c r="CD322" s="113"/>
      <c r="CE322" s="113"/>
      <c r="CF322" s="113"/>
      <c r="CG322" s="113"/>
      <c r="CH322" s="113"/>
      <c r="CI322" s="113"/>
      <c r="CJ322" s="113"/>
      <c r="CK322" s="113"/>
      <c r="CL322" s="113"/>
      <c r="CM322" s="113"/>
      <c r="CN322" s="113"/>
      <c r="CO322" s="113"/>
      <c r="CP322" s="113"/>
      <c r="CQ322" s="113"/>
      <c r="CR322" s="113"/>
      <c r="CS322" s="113"/>
      <c r="CT322" s="113"/>
      <c r="CU322" s="113"/>
      <c r="CV322" s="113"/>
      <c r="CW322" s="113"/>
      <c r="CX322" s="113"/>
      <c r="CY322" s="113"/>
      <c r="CZ322" s="113"/>
      <c r="DA322" s="113"/>
      <c r="DB322" s="113"/>
    </row>
    <row r="323" spans="1:107" s="7" customFormat="1" ht="50.25" customHeight="1" thickBot="1" x14ac:dyDescent="0.3">
      <c r="A323" s="28">
        <v>150</v>
      </c>
      <c r="B323" s="29">
        <v>42203404</v>
      </c>
      <c r="C323" s="29">
        <v>1186220461</v>
      </c>
      <c r="D323" s="29" t="s">
        <v>403</v>
      </c>
      <c r="E323" s="29" t="s">
        <v>404</v>
      </c>
      <c r="F323" s="29" t="s">
        <v>24</v>
      </c>
      <c r="G323" s="28">
        <v>0</v>
      </c>
      <c r="H323" s="33">
        <v>478800</v>
      </c>
      <c r="I323" s="33">
        <f>H323*6.77/100</f>
        <v>32414.76</v>
      </c>
      <c r="J323" s="33">
        <f>H323+I323</f>
        <v>511214.76</v>
      </c>
      <c r="K323" s="2"/>
      <c r="L323" s="33">
        <f>H323*39.5/100</f>
        <v>189126</v>
      </c>
      <c r="M323" s="33">
        <f>H323+L323</f>
        <v>667926</v>
      </c>
      <c r="N323" s="2"/>
      <c r="O323" s="34"/>
      <c r="P323" s="2"/>
      <c r="Q323" s="153">
        <v>3000000</v>
      </c>
      <c r="R323" s="4"/>
      <c r="S323" s="2"/>
      <c r="T323" s="33">
        <f>M323</f>
        <v>667926</v>
      </c>
      <c r="U323" s="6"/>
      <c r="V323" s="3"/>
      <c r="W323" s="3"/>
      <c r="X323" s="3"/>
      <c r="Y323" s="3"/>
      <c r="Z323" s="3"/>
      <c r="AA323" s="3"/>
      <c r="AB323" s="3"/>
      <c r="AC323" s="3"/>
      <c r="AD323" s="3"/>
      <c r="AE323" s="3"/>
      <c r="AF323" s="3"/>
      <c r="AG323" s="3"/>
      <c r="AH323" s="3"/>
      <c r="AI323" s="3"/>
      <c r="AJ323" s="3"/>
      <c r="AK323" s="3"/>
      <c r="AT323"/>
      <c r="AU323"/>
      <c r="AV323"/>
      <c r="AW323"/>
      <c r="AX323"/>
      <c r="AY323"/>
      <c r="AZ323"/>
      <c r="BA323"/>
      <c r="BB323"/>
      <c r="BU323" s="113"/>
      <c r="BV323" s="113"/>
      <c r="BW323" s="113"/>
      <c r="BX323" s="113"/>
      <c r="BY323" s="113"/>
      <c r="BZ323" s="113"/>
      <c r="CA323" s="113"/>
      <c r="CB323" s="113"/>
      <c r="CC323" s="113"/>
      <c r="CD323" s="113"/>
      <c r="CE323" s="113"/>
      <c r="CF323" s="113"/>
      <c r="CG323" s="113"/>
      <c r="CH323" s="113"/>
      <c r="CI323" s="113"/>
      <c r="CJ323" s="113"/>
      <c r="CK323" s="113"/>
      <c r="CL323" s="113"/>
      <c r="CM323" s="113"/>
      <c r="CN323" s="113"/>
      <c r="CO323" s="113"/>
      <c r="CP323" s="113"/>
      <c r="CQ323" s="113"/>
      <c r="CR323" s="113"/>
      <c r="CS323" s="113"/>
      <c r="CT323" s="113"/>
      <c r="CU323" s="113"/>
      <c r="CV323" s="113"/>
      <c r="CW323" s="113"/>
      <c r="CX323" s="113"/>
      <c r="CY323" s="113"/>
      <c r="CZ323" s="113"/>
      <c r="DA323" s="113"/>
      <c r="DB323" s="113"/>
    </row>
    <row r="324" spans="1:107" s="7" customFormat="1" ht="15" x14ac:dyDescent="0.25">
      <c r="A324" s="41"/>
      <c r="B324" s="41"/>
      <c r="C324" s="41"/>
      <c r="D324" s="170"/>
      <c r="E324" s="170"/>
      <c r="F324" s="41"/>
      <c r="G324" s="41"/>
      <c r="H324" s="3"/>
      <c r="I324" s="3"/>
      <c r="J324" s="3"/>
      <c r="K324" s="2"/>
      <c r="L324" s="4"/>
      <c r="M324" s="4"/>
      <c r="N324" s="4"/>
      <c r="O324" s="4"/>
      <c r="P324" s="4"/>
      <c r="Q324" s="4"/>
      <c r="R324" s="4"/>
      <c r="S324" s="4"/>
      <c r="T324" s="5"/>
      <c r="U324" s="6"/>
      <c r="V324" s="3"/>
      <c r="W324" s="3"/>
      <c r="X324" s="3"/>
      <c r="Y324" s="3"/>
      <c r="Z324" s="3"/>
      <c r="AA324" s="3"/>
      <c r="AB324" s="3"/>
      <c r="AC324" s="3"/>
      <c r="AD324" s="3"/>
      <c r="AE324" s="3"/>
      <c r="AF324" s="3"/>
      <c r="AG324" s="3"/>
      <c r="AH324" s="3"/>
      <c r="AI324" s="3"/>
      <c r="AJ324" s="3"/>
      <c r="AK324" s="3"/>
      <c r="AT324"/>
      <c r="AU324"/>
      <c r="AV324"/>
      <c r="AW324"/>
      <c r="AX324"/>
      <c r="AY324"/>
      <c r="AZ324"/>
      <c r="BA324"/>
      <c r="BB324"/>
      <c r="BU324" s="113"/>
      <c r="BV324" s="113"/>
      <c r="BW324" s="113"/>
      <c r="BX324" s="113"/>
      <c r="BY324" s="113"/>
      <c r="BZ324" s="113"/>
      <c r="CA324" s="113"/>
      <c r="CB324" s="113"/>
      <c r="CC324" s="113"/>
      <c r="CD324" s="113"/>
      <c r="CE324" s="113"/>
      <c r="CF324" s="113"/>
      <c r="CG324" s="113"/>
      <c r="CH324" s="113"/>
      <c r="CI324" s="113"/>
      <c r="CJ324" s="113"/>
      <c r="CK324" s="113"/>
      <c r="CL324" s="113"/>
      <c r="CM324" s="113"/>
      <c r="CN324" s="113"/>
      <c r="CO324" s="113"/>
      <c r="CP324" s="113"/>
      <c r="CQ324" s="113"/>
      <c r="CR324" s="113"/>
      <c r="CS324" s="113"/>
      <c r="CT324" s="113"/>
      <c r="CU324" s="113"/>
      <c r="CV324" s="113"/>
      <c r="CW324" s="113"/>
      <c r="CX324" s="113"/>
      <c r="CY324" s="113"/>
      <c r="CZ324" s="113"/>
      <c r="DA324" s="113"/>
      <c r="DB324" s="113"/>
    </row>
    <row r="325" spans="1:107" s="7" customFormat="1" ht="18.75" customHeight="1" thickBot="1" x14ac:dyDescent="0.3">
      <c r="A325" s="41"/>
      <c r="B325" s="41"/>
      <c r="C325" s="41"/>
      <c r="D325" s="41"/>
      <c r="E325" s="41"/>
      <c r="F325" s="41"/>
      <c r="G325" s="41"/>
      <c r="H325" s="3"/>
      <c r="I325" s="3"/>
      <c r="J325" s="3"/>
      <c r="K325" s="2"/>
      <c r="L325" s="4"/>
      <c r="M325" s="4"/>
      <c r="N325" s="4"/>
      <c r="O325" s="4"/>
      <c r="P325" s="4"/>
      <c r="Q325" s="4"/>
      <c r="R325" s="4"/>
      <c r="S325" s="4"/>
      <c r="T325" s="5"/>
      <c r="U325" s="6"/>
      <c r="V325" s="3"/>
      <c r="W325" s="3"/>
      <c r="X325" s="3"/>
      <c r="Y325" s="3"/>
      <c r="Z325" s="3"/>
      <c r="AA325" s="3"/>
      <c r="AB325" s="3"/>
      <c r="AC325" s="3"/>
      <c r="AD325" s="3"/>
      <c r="AE325" s="3"/>
      <c r="AF325" s="3"/>
      <c r="AG325" s="3"/>
      <c r="AH325" s="3"/>
      <c r="AI325" s="3"/>
      <c r="AJ325" s="3"/>
      <c r="AK325" s="3"/>
      <c r="AT325"/>
      <c r="AU325"/>
      <c r="AV325"/>
      <c r="AW325"/>
      <c r="AX325"/>
      <c r="AY325"/>
      <c r="AZ325"/>
      <c r="BA325"/>
      <c r="BB325"/>
      <c r="BU325" s="113"/>
      <c r="BV325" s="113"/>
      <c r="BW325" s="113"/>
      <c r="BX325" s="113"/>
      <c r="BY325" s="113"/>
      <c r="BZ325" s="113"/>
      <c r="CA325" s="113"/>
      <c r="CB325" s="113"/>
      <c r="CC325" s="113"/>
      <c r="CD325" s="113"/>
      <c r="CE325" s="113"/>
      <c r="CF325" s="113"/>
      <c r="CG325" s="113"/>
      <c r="CH325" s="113"/>
      <c r="CI325" s="113"/>
      <c r="CJ325" s="113"/>
      <c r="CK325" s="113"/>
      <c r="CL325" s="113"/>
      <c r="CM325" s="113"/>
      <c r="CN325" s="113"/>
      <c r="CO325" s="113"/>
      <c r="CP325" s="113"/>
      <c r="CQ325" s="113"/>
      <c r="CR325" s="113"/>
      <c r="CS325" s="113"/>
      <c r="CT325" s="113"/>
      <c r="CU325" s="113"/>
      <c r="CV325" s="113"/>
      <c r="CW325" s="113"/>
      <c r="CX325" s="113"/>
      <c r="CY325" s="113"/>
      <c r="CZ325" s="113"/>
      <c r="DA325" s="113"/>
      <c r="DB325" s="113"/>
    </row>
    <row r="326" spans="1:107" s="21" customFormat="1" ht="15.75" customHeight="1" thickBot="1" x14ac:dyDescent="0.3">
      <c r="A326" s="318" t="s">
        <v>405</v>
      </c>
      <c r="B326" s="319"/>
      <c r="C326" s="319"/>
      <c r="D326" s="319"/>
      <c r="E326" s="43"/>
      <c r="F326" s="43"/>
      <c r="G326" s="43"/>
      <c r="H326" s="62"/>
      <c r="I326" s="62"/>
      <c r="J326" s="62"/>
      <c r="K326" s="63"/>
      <c r="L326" s="325"/>
      <c r="M326" s="325"/>
      <c r="N326" s="63"/>
      <c r="O326" s="325" t="s">
        <v>15</v>
      </c>
      <c r="P326" s="63"/>
      <c r="Q326" s="233"/>
      <c r="R326" s="63"/>
      <c r="S326" s="63"/>
      <c r="T326" s="49"/>
      <c r="U326" s="20"/>
      <c r="V326" s="20"/>
      <c r="W326" s="20"/>
      <c r="X326" s="20"/>
      <c r="Y326" s="20"/>
      <c r="Z326" s="20"/>
      <c r="AA326" s="20"/>
      <c r="AB326" s="20"/>
      <c r="AC326" s="20"/>
      <c r="AD326" s="20"/>
      <c r="AE326" s="20"/>
      <c r="AF326" s="20"/>
      <c r="AG326" s="20"/>
      <c r="AH326" s="20"/>
      <c r="AI326" s="20"/>
      <c r="AJ326" s="20"/>
      <c r="AK326" s="20"/>
      <c r="BC326" s="255"/>
      <c r="BD326" s="255"/>
      <c r="BE326" s="255"/>
      <c r="BF326" s="255"/>
      <c r="BG326" s="255"/>
      <c r="BH326" s="255"/>
      <c r="BI326" s="255"/>
      <c r="BJ326" s="255"/>
      <c r="BK326" s="255"/>
      <c r="BL326" s="255"/>
      <c r="BM326" s="255"/>
      <c r="BN326" s="255"/>
      <c r="BO326" s="255"/>
      <c r="BP326" s="255"/>
      <c r="BQ326" s="255"/>
      <c r="BR326" s="255"/>
      <c r="BS326" s="255"/>
      <c r="BT326" s="255"/>
      <c r="BU326" s="258"/>
      <c r="BV326" s="258"/>
      <c r="BW326" s="258"/>
      <c r="BX326" s="258"/>
      <c r="BY326" s="258"/>
      <c r="BZ326" s="258"/>
      <c r="CA326" s="258"/>
      <c r="CB326" s="258"/>
      <c r="CC326" s="258"/>
      <c r="CD326" s="258"/>
      <c r="CE326" s="258"/>
      <c r="CF326" s="258"/>
      <c r="CG326" s="258"/>
      <c r="CH326" s="258"/>
      <c r="CI326" s="258"/>
      <c r="CJ326" s="258"/>
      <c r="CK326" s="258"/>
      <c r="CL326" s="258"/>
      <c r="CM326" s="258"/>
      <c r="CN326" s="258"/>
      <c r="CO326" s="258"/>
      <c r="CP326" s="258"/>
      <c r="CQ326" s="258"/>
      <c r="CR326" s="258"/>
      <c r="CS326" s="258"/>
      <c r="CT326" s="258"/>
      <c r="CU326" s="258"/>
      <c r="CV326" s="258"/>
      <c r="CW326" s="258"/>
      <c r="CX326" s="258"/>
      <c r="CY326" s="258"/>
      <c r="CZ326" s="258"/>
      <c r="DA326" s="258"/>
      <c r="DB326" s="258"/>
      <c r="DC326" s="255"/>
    </row>
    <row r="327" spans="1:107" s="21" customFormat="1" thickBot="1" x14ac:dyDescent="0.3">
      <c r="A327" s="322" t="s">
        <v>406</v>
      </c>
      <c r="B327" s="323"/>
      <c r="C327" s="323"/>
      <c r="D327" s="323"/>
      <c r="E327" s="80"/>
      <c r="F327" s="80"/>
      <c r="G327" s="80"/>
      <c r="H327" s="50"/>
      <c r="I327" s="50"/>
      <c r="J327" s="50"/>
      <c r="K327" s="81"/>
      <c r="L327" s="327"/>
      <c r="M327" s="327"/>
      <c r="N327" s="81"/>
      <c r="O327" s="327"/>
      <c r="P327" s="81"/>
      <c r="Q327" s="377" t="s">
        <v>16</v>
      </c>
      <c r="R327" s="81"/>
      <c r="S327" s="81"/>
      <c r="T327" s="51"/>
      <c r="U327" s="20"/>
      <c r="V327" s="20"/>
      <c r="W327" s="20" t="s">
        <v>407</v>
      </c>
      <c r="X327" s="20"/>
      <c r="Y327" s="20"/>
      <c r="Z327" s="20"/>
      <c r="AA327" s="20"/>
      <c r="AB327" s="20"/>
      <c r="AC327" s="20"/>
      <c r="AD327" s="20"/>
      <c r="AE327" s="20"/>
      <c r="AF327" s="20"/>
      <c r="AG327" s="20"/>
      <c r="AH327" s="20"/>
      <c r="AI327" s="20"/>
      <c r="AJ327" s="20"/>
      <c r="AK327" s="20"/>
      <c r="BC327" s="255"/>
      <c r="BD327" s="255"/>
      <c r="BE327" s="255"/>
      <c r="BF327" s="255"/>
      <c r="BG327" s="255"/>
      <c r="BH327" s="255"/>
      <c r="BI327" s="255"/>
      <c r="BJ327" s="255"/>
      <c r="BK327" s="255"/>
      <c r="BL327" s="255"/>
      <c r="BM327" s="255"/>
      <c r="BN327" s="255"/>
      <c r="BO327" s="255"/>
      <c r="BP327" s="255"/>
      <c r="BQ327" s="255"/>
      <c r="BR327" s="255"/>
      <c r="BS327" s="255"/>
      <c r="BT327" s="255"/>
      <c r="BU327" s="258"/>
      <c r="BV327" s="258"/>
      <c r="BW327" s="258"/>
      <c r="BX327" s="258"/>
      <c r="BY327" s="258"/>
      <c r="BZ327" s="258"/>
      <c r="CA327" s="258"/>
      <c r="CB327" s="258"/>
      <c r="CC327" s="258"/>
      <c r="CD327" s="258"/>
      <c r="CE327" s="258"/>
      <c r="CF327" s="258"/>
      <c r="CG327" s="258"/>
      <c r="CH327" s="258"/>
      <c r="CI327" s="258"/>
      <c r="CJ327" s="258"/>
      <c r="CK327" s="258"/>
      <c r="CL327" s="258"/>
      <c r="CM327" s="258"/>
      <c r="CN327" s="258"/>
      <c r="CO327" s="258"/>
      <c r="CP327" s="258"/>
      <c r="CQ327" s="258"/>
      <c r="CR327" s="258"/>
      <c r="CS327" s="258"/>
      <c r="CT327" s="258"/>
      <c r="CU327" s="258"/>
      <c r="CV327" s="258"/>
      <c r="CW327" s="258"/>
      <c r="CX327" s="258"/>
      <c r="CY327" s="258"/>
      <c r="CZ327" s="258"/>
      <c r="DA327" s="258"/>
      <c r="DB327" s="258"/>
      <c r="DC327" s="255"/>
    </row>
    <row r="328" spans="1:107" s="7" customFormat="1" ht="45.75" thickBot="1" x14ac:dyDescent="0.3">
      <c r="A328" s="22" t="s">
        <v>81</v>
      </c>
      <c r="B328" s="23" t="s">
        <v>4</v>
      </c>
      <c r="C328" s="23" t="s">
        <v>62</v>
      </c>
      <c r="D328" s="23" t="s">
        <v>351</v>
      </c>
      <c r="E328" s="83" t="s">
        <v>7</v>
      </c>
      <c r="F328" s="83" t="s">
        <v>65</v>
      </c>
      <c r="G328" s="52" t="s">
        <v>9</v>
      </c>
      <c r="H328" s="52" t="s">
        <v>78</v>
      </c>
      <c r="I328" s="52" t="s">
        <v>11</v>
      </c>
      <c r="J328" s="52" t="s">
        <v>12</v>
      </c>
      <c r="K328" s="38"/>
      <c r="L328" s="326"/>
      <c r="M328" s="326"/>
      <c r="N328" s="38"/>
      <c r="O328" s="326"/>
      <c r="P328" s="38"/>
      <c r="Q328" s="378"/>
      <c r="R328" s="38"/>
      <c r="S328" s="38"/>
      <c r="T328" s="54" t="s">
        <v>95</v>
      </c>
      <c r="U328" s="6"/>
      <c r="V328" s="3"/>
      <c r="W328" s="234">
        <v>7450000</v>
      </c>
      <c r="X328" s="3"/>
      <c r="Y328" s="3"/>
      <c r="Z328" s="3"/>
      <c r="AA328" s="3"/>
      <c r="AB328" s="3"/>
      <c r="AC328" s="3"/>
      <c r="AD328" s="3"/>
      <c r="AE328" s="3"/>
      <c r="AF328" s="3"/>
      <c r="AG328" s="3"/>
      <c r="AH328" s="3"/>
      <c r="AI328" s="3"/>
      <c r="AJ328" s="3"/>
      <c r="AK328" s="3"/>
      <c r="AT328"/>
      <c r="AU328"/>
      <c r="AV328"/>
      <c r="AW328"/>
      <c r="AX328"/>
      <c r="AY328"/>
      <c r="AZ328"/>
      <c r="BA328"/>
      <c r="BB328"/>
      <c r="BU328" s="113"/>
      <c r="BV328" s="113"/>
      <c r="BW328" s="113"/>
      <c r="BX328" s="113"/>
      <c r="BY328" s="113"/>
      <c r="BZ328" s="113"/>
      <c r="CA328" s="113"/>
      <c r="CB328" s="113"/>
      <c r="CC328" s="113"/>
      <c r="CD328" s="113"/>
      <c r="CE328" s="113"/>
      <c r="CF328" s="113"/>
      <c r="CG328" s="113"/>
      <c r="CH328" s="113"/>
      <c r="CI328" s="113"/>
      <c r="CJ328" s="113"/>
      <c r="CK328" s="113"/>
      <c r="CL328" s="113"/>
      <c r="CM328" s="113"/>
      <c r="CN328" s="113"/>
      <c r="CO328" s="113"/>
      <c r="CP328" s="113"/>
      <c r="CQ328" s="113"/>
      <c r="CR328" s="113"/>
      <c r="CS328" s="113"/>
      <c r="CT328" s="113"/>
      <c r="CU328" s="113"/>
      <c r="CV328" s="113"/>
      <c r="CW328" s="113"/>
      <c r="CX328" s="113"/>
      <c r="CY328" s="113"/>
      <c r="CZ328" s="113"/>
      <c r="DA328" s="113"/>
      <c r="DB328" s="113"/>
    </row>
    <row r="329" spans="1:107" s="7" customFormat="1" ht="23.25" customHeight="1" thickBot="1" x14ac:dyDescent="0.3">
      <c r="A329" s="28">
        <v>151</v>
      </c>
      <c r="B329" s="29">
        <v>42295900</v>
      </c>
      <c r="C329" s="29">
        <v>1186220236</v>
      </c>
      <c r="D329" s="29" t="s">
        <v>408</v>
      </c>
      <c r="E329" s="29" t="s">
        <v>408</v>
      </c>
      <c r="F329" s="29" t="s">
        <v>24</v>
      </c>
      <c r="G329" s="28">
        <v>0</v>
      </c>
      <c r="H329" s="235">
        <v>1</v>
      </c>
      <c r="I329" s="32">
        <f>H329*6.77/100</f>
        <v>6.7699999999999996E-2</v>
      </c>
      <c r="J329" s="32">
        <f>H329+I329</f>
        <v>1.0677000000000001</v>
      </c>
      <c r="K329" s="2"/>
      <c r="L329" s="32">
        <f>H329*39.5/100</f>
        <v>0.39500000000000002</v>
      </c>
      <c r="M329" s="32">
        <f>H329+L329</f>
        <v>1.395</v>
      </c>
      <c r="N329" s="2"/>
      <c r="O329" s="57"/>
      <c r="P329" s="2"/>
      <c r="Q329" s="190">
        <v>2500000</v>
      </c>
      <c r="R329" s="4"/>
      <c r="S329" s="2"/>
      <c r="T329" s="32">
        <v>7450000</v>
      </c>
      <c r="U329" s="6"/>
      <c r="V329" s="3"/>
      <c r="W329" s="234">
        <v>7450000</v>
      </c>
      <c r="X329" s="3"/>
      <c r="Y329" s="75"/>
      <c r="Z329" s="3"/>
      <c r="AA329" s="3"/>
      <c r="AB329" s="3"/>
      <c r="AC329" s="3"/>
      <c r="AD329" s="3"/>
      <c r="AE329" s="3"/>
      <c r="AF329" s="3"/>
      <c r="AG329" s="3"/>
      <c r="AH329" s="3"/>
      <c r="AI329" s="3"/>
      <c r="AJ329" s="3"/>
      <c r="AK329" s="3"/>
      <c r="AT329"/>
      <c r="AU329"/>
      <c r="AV329"/>
      <c r="AW329"/>
      <c r="AX329"/>
      <c r="AY329"/>
      <c r="AZ329"/>
      <c r="BA329"/>
      <c r="BB329"/>
      <c r="BU329" s="113"/>
      <c r="BV329" s="113"/>
      <c r="BW329" s="113"/>
      <c r="BX329" s="113"/>
      <c r="BY329" s="113"/>
      <c r="BZ329" s="113"/>
      <c r="CA329" s="113"/>
      <c r="CB329" s="113"/>
      <c r="CC329" s="113"/>
      <c r="CD329" s="113"/>
      <c r="CE329" s="113"/>
      <c r="CF329" s="113"/>
      <c r="CG329" s="113"/>
      <c r="CH329" s="113"/>
      <c r="CI329" s="113"/>
      <c r="CJ329" s="113"/>
      <c r="CK329" s="113"/>
      <c r="CL329" s="113"/>
      <c r="CM329" s="113"/>
      <c r="CN329" s="113"/>
      <c r="CO329" s="113"/>
      <c r="CP329" s="113"/>
      <c r="CQ329" s="113"/>
      <c r="CR329" s="113"/>
      <c r="CS329" s="113"/>
      <c r="CT329" s="113"/>
      <c r="CU329" s="113"/>
      <c r="CV329" s="113"/>
      <c r="CW329" s="113"/>
      <c r="CX329" s="113"/>
      <c r="CY329" s="113"/>
      <c r="CZ329" s="113"/>
      <c r="DA329" s="113"/>
      <c r="DB329" s="113"/>
    </row>
    <row r="330" spans="1:107" s="7" customFormat="1" ht="35.25" customHeight="1" thickBot="1" x14ac:dyDescent="0.3">
      <c r="A330" s="28">
        <v>152</v>
      </c>
      <c r="B330" s="29">
        <v>42295900</v>
      </c>
      <c r="C330" s="29">
        <v>1186220237</v>
      </c>
      <c r="D330" s="29" t="s">
        <v>409</v>
      </c>
      <c r="E330" s="29" t="s">
        <v>410</v>
      </c>
      <c r="F330" s="29" t="s">
        <v>24</v>
      </c>
      <c r="G330" s="30">
        <v>0</v>
      </c>
      <c r="H330" s="120">
        <v>1</v>
      </c>
      <c r="I330" s="33">
        <f>H330*6.77/100</f>
        <v>6.7699999999999996E-2</v>
      </c>
      <c r="J330" s="33">
        <f>H330+I330</f>
        <v>1.0677000000000001</v>
      </c>
      <c r="K330" s="2"/>
      <c r="L330" s="33">
        <f t="shared" ref="L330:L331" si="70">H330*39.5/100</f>
        <v>0.39500000000000002</v>
      </c>
      <c r="M330" s="33">
        <f t="shared" ref="M330:M331" si="71">H330+L330</f>
        <v>1.395</v>
      </c>
      <c r="N330" s="2"/>
      <c r="O330" s="34"/>
      <c r="P330" s="2"/>
      <c r="Q330" s="153">
        <v>2500000</v>
      </c>
      <c r="R330" s="4"/>
      <c r="S330" s="2"/>
      <c r="T330" s="33">
        <v>7450000</v>
      </c>
      <c r="U330" s="6"/>
      <c r="V330" s="3"/>
      <c r="W330" s="234">
        <v>7450000</v>
      </c>
      <c r="X330" s="3"/>
      <c r="Y330" s="3"/>
      <c r="Z330" s="3"/>
      <c r="AA330" s="3"/>
      <c r="AB330" s="3"/>
      <c r="AC330" s="3"/>
      <c r="AD330" s="3"/>
      <c r="AE330" s="3"/>
      <c r="AF330" s="3"/>
      <c r="AG330" s="3"/>
      <c r="AH330" s="3"/>
      <c r="AI330" s="3"/>
      <c r="AJ330" s="3"/>
      <c r="AK330" s="3"/>
      <c r="AT330"/>
      <c r="AU330"/>
      <c r="AV330"/>
      <c r="AW330"/>
      <c r="AX330"/>
      <c r="AY330"/>
      <c r="AZ330"/>
      <c r="BA330"/>
      <c r="BB330"/>
      <c r="BU330" s="113"/>
      <c r="BV330" s="113"/>
      <c r="BW330" s="113"/>
      <c r="BX330" s="113"/>
      <c r="BY330" s="113"/>
      <c r="BZ330" s="113"/>
      <c r="CA330" s="113"/>
      <c r="CB330" s="113"/>
      <c r="CC330" s="113"/>
      <c r="CD330" s="113"/>
      <c r="CE330" s="113"/>
      <c r="CF330" s="113"/>
      <c r="CG330" s="113"/>
      <c r="CH330" s="113"/>
      <c r="CI330" s="113"/>
      <c r="CJ330" s="113"/>
      <c r="CK330" s="113"/>
      <c r="CL330" s="113"/>
      <c r="CM330" s="113"/>
      <c r="CN330" s="113"/>
      <c r="CO330" s="113"/>
      <c r="CP330" s="113"/>
      <c r="CQ330" s="113"/>
      <c r="CR330" s="113"/>
      <c r="CS330" s="113"/>
      <c r="CT330" s="113"/>
      <c r="CU330" s="113"/>
      <c r="CV330" s="113"/>
      <c r="CW330" s="113"/>
      <c r="CX330" s="113"/>
      <c r="CY330" s="113"/>
      <c r="CZ330" s="113"/>
      <c r="DA330" s="113"/>
      <c r="DB330" s="113"/>
    </row>
    <row r="331" spans="1:107" s="7" customFormat="1" ht="28.5" customHeight="1" thickBot="1" x14ac:dyDescent="0.3">
      <c r="A331" s="28">
        <v>153</v>
      </c>
      <c r="B331" s="29">
        <v>42295900</v>
      </c>
      <c r="C331" s="29">
        <v>1186220238</v>
      </c>
      <c r="D331" s="29" t="s">
        <v>411</v>
      </c>
      <c r="E331" s="29" t="s">
        <v>411</v>
      </c>
      <c r="F331" s="29" t="s">
        <v>24</v>
      </c>
      <c r="G331" s="30">
        <v>0</v>
      </c>
      <c r="H331" s="120">
        <v>1</v>
      </c>
      <c r="I331" s="33">
        <f>H331*6.77/100</f>
        <v>6.7699999999999996E-2</v>
      </c>
      <c r="J331" s="33">
        <f>H331+I331</f>
        <v>1.0677000000000001</v>
      </c>
      <c r="K331" s="2"/>
      <c r="L331" s="33">
        <f t="shared" si="70"/>
        <v>0.39500000000000002</v>
      </c>
      <c r="M331" s="33">
        <f t="shared" si="71"/>
        <v>1.395</v>
      </c>
      <c r="N331" s="2"/>
      <c r="O331" s="34"/>
      <c r="P331" s="2"/>
      <c r="Q331" s="153">
        <v>2500000</v>
      </c>
      <c r="R331" s="4"/>
      <c r="S331" s="2"/>
      <c r="T331" s="33">
        <v>7450000</v>
      </c>
      <c r="U331" s="6"/>
      <c r="V331" s="3"/>
      <c r="W331" s="3"/>
      <c r="X331" s="3"/>
      <c r="Y331" s="3"/>
      <c r="Z331" s="3"/>
      <c r="AA331" s="3"/>
      <c r="AB331" s="3"/>
      <c r="AC331" s="3"/>
      <c r="AD331" s="3"/>
      <c r="AE331" s="3"/>
      <c r="AF331" s="3"/>
      <c r="AG331" s="3"/>
      <c r="AH331" s="3"/>
      <c r="AI331" s="3"/>
      <c r="AJ331" s="3"/>
      <c r="AK331" s="3"/>
      <c r="AT331"/>
      <c r="AU331"/>
      <c r="AV331"/>
      <c r="AW331"/>
      <c r="AX331"/>
      <c r="AY331"/>
      <c r="AZ331"/>
      <c r="BA331"/>
      <c r="BB331"/>
      <c r="BU331" s="113"/>
      <c r="BV331" s="113"/>
      <c r="BW331" s="113"/>
      <c r="BX331" s="113"/>
      <c r="BY331" s="113"/>
      <c r="BZ331" s="113"/>
      <c r="CA331" s="113"/>
      <c r="CB331" s="113"/>
      <c r="CC331" s="113"/>
      <c r="CD331" s="113"/>
      <c r="CE331" s="113"/>
      <c r="CF331" s="113"/>
      <c r="CG331" s="113"/>
      <c r="CH331" s="113"/>
      <c r="CI331" s="113"/>
      <c r="CJ331" s="113"/>
      <c r="CK331" s="113"/>
      <c r="CL331" s="113"/>
      <c r="CM331" s="113"/>
      <c r="CN331" s="113"/>
      <c r="CO331" s="113"/>
      <c r="CP331" s="113"/>
      <c r="CQ331" s="113"/>
      <c r="CR331" s="113"/>
      <c r="CS331" s="113"/>
      <c r="CT331" s="113"/>
      <c r="CU331" s="113"/>
      <c r="CV331" s="113"/>
      <c r="CW331" s="113"/>
      <c r="CX331" s="113"/>
      <c r="CY331" s="113"/>
      <c r="CZ331" s="113"/>
      <c r="DA331" s="113"/>
      <c r="DB331" s="113"/>
    </row>
    <row r="332" spans="1:107" s="7" customFormat="1" thickBot="1" x14ac:dyDescent="0.3">
      <c r="A332" s="41"/>
      <c r="B332" s="41"/>
      <c r="C332" s="41"/>
      <c r="D332" s="41"/>
      <c r="E332" s="41"/>
      <c r="F332" s="41"/>
      <c r="G332" s="41"/>
      <c r="H332" s="3"/>
      <c r="I332" s="3"/>
      <c r="J332" s="3"/>
      <c r="K332" s="2"/>
      <c r="L332" s="4"/>
      <c r="M332" s="4"/>
      <c r="N332" s="4"/>
      <c r="O332" s="4"/>
      <c r="P332" s="4"/>
      <c r="Q332" s="4"/>
      <c r="R332" s="4"/>
      <c r="S332" s="4"/>
      <c r="T332" s="5"/>
      <c r="U332" s="6"/>
      <c r="V332" s="3"/>
      <c r="W332" s="3"/>
      <c r="X332" s="3"/>
      <c r="Y332" s="3"/>
      <c r="Z332" s="3"/>
      <c r="AA332" s="3"/>
      <c r="AB332" s="3"/>
      <c r="AC332" s="3"/>
      <c r="AD332" s="3"/>
      <c r="AE332" s="3"/>
      <c r="AF332" s="3"/>
      <c r="AG332" s="3"/>
      <c r="AH332" s="3"/>
      <c r="AI332" s="3"/>
      <c r="AJ332" s="3"/>
      <c r="AK332" s="3"/>
      <c r="AT332"/>
      <c r="AU332"/>
      <c r="AV332"/>
      <c r="AW332"/>
      <c r="AX332"/>
      <c r="AY332"/>
      <c r="AZ332"/>
      <c r="BA332"/>
      <c r="BB332"/>
      <c r="BU332" s="113"/>
      <c r="BV332" s="113"/>
      <c r="BW332" s="113"/>
      <c r="BX332" s="113"/>
      <c r="BY332" s="113"/>
      <c r="BZ332" s="113"/>
      <c r="CA332" s="113"/>
      <c r="CB332" s="113"/>
      <c r="CC332" s="113"/>
      <c r="CD332" s="113"/>
      <c r="CE332" s="113"/>
      <c r="CF332" s="113"/>
      <c r="CG332" s="113"/>
      <c r="CH332" s="113"/>
      <c r="CI332" s="113"/>
      <c r="CJ332" s="113"/>
      <c r="CK332" s="113"/>
      <c r="CL332" s="113"/>
      <c r="CM332" s="113"/>
      <c r="CN332" s="113"/>
      <c r="CO332" s="113"/>
      <c r="CP332" s="113"/>
      <c r="CQ332" s="113"/>
      <c r="CR332" s="113"/>
      <c r="CS332" s="113"/>
      <c r="CT332" s="113"/>
      <c r="CU332" s="113"/>
      <c r="CV332" s="113"/>
      <c r="CW332" s="113"/>
      <c r="CX332" s="113"/>
      <c r="CY332" s="113"/>
      <c r="CZ332" s="113"/>
      <c r="DA332" s="113"/>
      <c r="DB332" s="113"/>
    </row>
    <row r="333" spans="1:107" s="7" customFormat="1" ht="12.75" customHeight="1" thickBot="1" x14ac:dyDescent="0.3">
      <c r="A333" s="41"/>
      <c r="B333" s="41"/>
      <c r="C333" s="41"/>
      <c r="D333" s="41"/>
      <c r="E333" s="41"/>
      <c r="F333" s="41"/>
      <c r="G333" s="41"/>
      <c r="H333" s="3"/>
      <c r="I333" s="3"/>
      <c r="J333" s="3"/>
      <c r="K333" s="2"/>
      <c r="L333" s="325" t="s">
        <v>13</v>
      </c>
      <c r="M333" s="325" t="s">
        <v>14</v>
      </c>
      <c r="N333" s="2"/>
      <c r="O333" s="231"/>
      <c r="P333" s="2"/>
      <c r="Q333" s="338" t="s">
        <v>61</v>
      </c>
      <c r="R333" s="4"/>
      <c r="S333" s="2"/>
      <c r="T333" s="5"/>
      <c r="U333" s="6"/>
      <c r="V333" s="3"/>
      <c r="W333" s="273"/>
      <c r="X333" s="317" t="s">
        <v>2</v>
      </c>
      <c r="Y333" s="317"/>
      <c r="Z333" s="317"/>
      <c r="AA333" s="317"/>
      <c r="AB333" s="3"/>
      <c r="AC333" s="273"/>
      <c r="AD333" s="317" t="s">
        <v>245</v>
      </c>
      <c r="AE333" s="317"/>
      <c r="AF333" s="317"/>
      <c r="AG333" s="317"/>
      <c r="AH333" s="3"/>
      <c r="AI333" s="3"/>
      <c r="AJ333" s="3"/>
      <c r="AK333" s="3"/>
      <c r="AT333"/>
      <c r="AU333"/>
      <c r="AV333"/>
      <c r="AW333"/>
      <c r="AX333"/>
      <c r="AY333"/>
      <c r="AZ333"/>
      <c r="BA333"/>
      <c r="BB333"/>
      <c r="BU333" s="113"/>
      <c r="BV333" s="113"/>
      <c r="BW333" s="113"/>
      <c r="BX333" s="113"/>
      <c r="BY333" s="113"/>
      <c r="BZ333" s="113"/>
      <c r="CA333" s="113"/>
      <c r="CB333" s="113"/>
      <c r="CC333" s="113"/>
      <c r="CD333" s="113"/>
      <c r="CE333" s="113"/>
      <c r="CF333" s="113"/>
      <c r="CG333" s="113"/>
      <c r="CH333" s="113"/>
      <c r="CI333" s="113"/>
      <c r="CJ333" s="113"/>
      <c r="CK333" s="113"/>
      <c r="CL333" s="113"/>
      <c r="CM333" s="113"/>
      <c r="CN333" s="113"/>
      <c r="CO333" s="113"/>
      <c r="CP333" s="113"/>
      <c r="CQ333" s="113"/>
      <c r="CR333" s="113"/>
      <c r="CS333" s="113"/>
      <c r="CT333" s="113"/>
      <c r="CU333" s="113"/>
      <c r="CV333" s="113"/>
      <c r="CW333" s="113"/>
      <c r="CX333" s="113"/>
      <c r="CY333" s="113"/>
      <c r="CZ333" s="113"/>
      <c r="DA333" s="113"/>
      <c r="DB333" s="113"/>
    </row>
    <row r="334" spans="1:107" s="65" customFormat="1" ht="34.5" thickBot="1" x14ac:dyDescent="0.3">
      <c r="A334" s="318" t="s">
        <v>412</v>
      </c>
      <c r="B334" s="319"/>
      <c r="C334" s="319"/>
      <c r="D334" s="319"/>
      <c r="E334" s="43"/>
      <c r="F334" s="43"/>
      <c r="G334" s="43"/>
      <c r="H334" s="62"/>
      <c r="I334" s="62"/>
      <c r="J334" s="62"/>
      <c r="K334" s="63"/>
      <c r="L334" s="327"/>
      <c r="M334" s="327"/>
      <c r="N334" s="63"/>
      <c r="O334" s="327" t="s">
        <v>15</v>
      </c>
      <c r="P334" s="63"/>
      <c r="Q334" s="339"/>
      <c r="R334" s="63"/>
      <c r="S334" s="63"/>
      <c r="T334" s="49"/>
      <c r="U334" s="62"/>
      <c r="V334" s="62"/>
      <c r="W334" s="273"/>
      <c r="X334" s="105" t="s">
        <v>18</v>
      </c>
      <c r="Y334" s="105" t="s">
        <v>19</v>
      </c>
      <c r="Z334" s="105" t="s">
        <v>20</v>
      </c>
      <c r="AA334" s="105" t="s">
        <v>21</v>
      </c>
      <c r="AB334" s="62"/>
      <c r="AC334" s="273"/>
      <c r="AD334" s="105" t="s">
        <v>18</v>
      </c>
      <c r="AE334" s="105" t="s">
        <v>19</v>
      </c>
      <c r="AF334" s="105" t="s">
        <v>20</v>
      </c>
      <c r="AG334" s="105" t="s">
        <v>21</v>
      </c>
      <c r="AH334" s="62"/>
      <c r="AI334" s="62"/>
      <c r="AJ334" s="62"/>
      <c r="AK334" s="62"/>
      <c r="BC334" s="256"/>
      <c r="BD334" s="256"/>
      <c r="BE334" s="256"/>
      <c r="BF334" s="256"/>
      <c r="BG334" s="256"/>
      <c r="BH334" s="256"/>
      <c r="BI334" s="256"/>
      <c r="BJ334" s="256"/>
      <c r="BK334" s="256"/>
      <c r="BL334" s="256"/>
      <c r="BM334" s="256"/>
      <c r="BN334" s="256"/>
      <c r="BO334" s="256"/>
      <c r="BP334" s="256"/>
      <c r="BQ334" s="256"/>
      <c r="BR334" s="256"/>
      <c r="BS334" s="256"/>
      <c r="BT334" s="256"/>
      <c r="BU334" s="258"/>
      <c r="BV334" s="258"/>
      <c r="BW334" s="258"/>
      <c r="BX334" s="258"/>
      <c r="BY334" s="258"/>
      <c r="BZ334" s="258"/>
      <c r="CA334" s="258"/>
      <c r="CB334" s="258"/>
      <c r="CC334" s="258"/>
      <c r="CD334" s="258"/>
      <c r="CE334" s="258"/>
      <c r="CF334" s="258"/>
      <c r="CG334" s="258"/>
      <c r="CH334" s="258"/>
      <c r="CI334" s="258"/>
      <c r="CJ334" s="258"/>
      <c r="CK334" s="258"/>
      <c r="CL334" s="258"/>
      <c r="CM334" s="258"/>
      <c r="CN334" s="258"/>
      <c r="CO334" s="258"/>
      <c r="CP334" s="258"/>
      <c r="CQ334" s="258"/>
      <c r="CR334" s="258"/>
      <c r="CS334" s="258"/>
      <c r="CT334" s="258"/>
      <c r="CU334" s="258"/>
      <c r="CV334" s="258"/>
      <c r="CW334" s="258"/>
      <c r="CX334" s="258"/>
      <c r="CY334" s="258"/>
      <c r="CZ334" s="258"/>
      <c r="DA334" s="258"/>
      <c r="DB334" s="258"/>
      <c r="DC334" s="256"/>
    </row>
    <row r="335" spans="1:107" s="67" customFormat="1" thickBot="1" x14ac:dyDescent="0.3">
      <c r="A335" s="322" t="s">
        <v>365</v>
      </c>
      <c r="B335" s="323"/>
      <c r="C335" s="323"/>
      <c r="D335" s="323"/>
      <c r="E335" s="15"/>
      <c r="F335" s="15"/>
      <c r="G335" s="15"/>
      <c r="H335" s="16"/>
      <c r="I335" s="16"/>
      <c r="J335" s="16"/>
      <c r="K335" s="17"/>
      <c r="L335" s="327"/>
      <c r="M335" s="327"/>
      <c r="N335" s="17"/>
      <c r="O335" s="327"/>
      <c r="P335" s="17"/>
      <c r="Q335" s="377" t="s">
        <v>16</v>
      </c>
      <c r="R335" s="17"/>
      <c r="S335" s="17"/>
      <c r="T335" s="104"/>
      <c r="U335" s="16"/>
      <c r="V335" s="16"/>
      <c r="W335" s="275"/>
      <c r="X335" s="275"/>
      <c r="Y335" s="275"/>
      <c r="Z335" s="275"/>
      <c r="AA335" s="275"/>
      <c r="AB335" s="16"/>
      <c r="AC335" s="275"/>
      <c r="AD335" s="275"/>
      <c r="AE335" s="275"/>
      <c r="AF335" s="275"/>
      <c r="AG335" s="275"/>
      <c r="AH335" s="16"/>
      <c r="AI335" s="16"/>
      <c r="AJ335" s="16"/>
      <c r="AK335" s="16"/>
      <c r="BC335" s="257"/>
      <c r="BD335" s="257"/>
      <c r="BE335" s="257"/>
      <c r="BF335" s="257"/>
      <c r="BG335" s="257"/>
      <c r="BH335" s="257"/>
      <c r="BI335" s="257"/>
      <c r="BJ335" s="257"/>
      <c r="BK335" s="257"/>
      <c r="BL335" s="257"/>
      <c r="BM335" s="257"/>
      <c r="BN335" s="257"/>
      <c r="BO335" s="257"/>
      <c r="BP335" s="257"/>
      <c r="BQ335" s="257"/>
      <c r="BR335" s="257"/>
      <c r="BS335" s="257"/>
      <c r="BT335" s="257"/>
      <c r="BU335" s="258"/>
      <c r="BV335" s="258"/>
      <c r="BW335" s="258"/>
      <c r="BX335" s="258"/>
      <c r="BY335" s="258"/>
      <c r="BZ335" s="258"/>
      <c r="CA335" s="258"/>
      <c r="CB335" s="258"/>
      <c r="CC335" s="258"/>
      <c r="CD335" s="258"/>
      <c r="CE335" s="258"/>
      <c r="CF335" s="258"/>
      <c r="CG335" s="258"/>
      <c r="CH335" s="258"/>
      <c r="CI335" s="258"/>
      <c r="CJ335" s="258"/>
      <c r="CK335" s="258"/>
      <c r="CL335" s="258"/>
      <c r="CM335" s="258"/>
      <c r="CN335" s="258"/>
      <c r="CO335" s="258"/>
      <c r="CP335" s="258"/>
      <c r="CQ335" s="258"/>
      <c r="CR335" s="258"/>
      <c r="CS335" s="258"/>
      <c r="CT335" s="258"/>
      <c r="CU335" s="258"/>
      <c r="CV335" s="258"/>
      <c r="CW335" s="258"/>
      <c r="CX335" s="258"/>
      <c r="CY335" s="258"/>
      <c r="CZ335" s="258"/>
      <c r="DA335" s="258"/>
      <c r="DB335" s="258"/>
      <c r="DC335" s="257"/>
    </row>
    <row r="336" spans="1:107" s="7" customFormat="1" ht="38.25" customHeight="1" thickBot="1" x14ac:dyDescent="0.3">
      <c r="A336" s="22" t="s">
        <v>81</v>
      </c>
      <c r="B336" s="23" t="s">
        <v>4</v>
      </c>
      <c r="C336" s="23" t="s">
        <v>62</v>
      </c>
      <c r="D336" s="23" t="s">
        <v>351</v>
      </c>
      <c r="E336" s="23" t="s">
        <v>7</v>
      </c>
      <c r="F336" s="23" t="s">
        <v>65</v>
      </c>
      <c r="G336" s="22" t="s">
        <v>9</v>
      </c>
      <c r="H336" s="22" t="s">
        <v>78</v>
      </c>
      <c r="I336" s="22" t="s">
        <v>11</v>
      </c>
      <c r="J336" s="22" t="s">
        <v>12</v>
      </c>
      <c r="K336" s="2"/>
      <c r="L336" s="326"/>
      <c r="M336" s="326"/>
      <c r="N336" s="2"/>
      <c r="O336" s="326"/>
      <c r="P336" s="2"/>
      <c r="Q336" s="378"/>
      <c r="R336" s="4"/>
      <c r="S336" s="2"/>
      <c r="T336" s="166" t="s">
        <v>95</v>
      </c>
      <c r="U336" s="6"/>
      <c r="V336" s="3"/>
      <c r="W336" s="275"/>
      <c r="X336" s="275"/>
      <c r="Y336" s="275"/>
      <c r="Z336" s="275"/>
      <c r="AA336" s="275"/>
      <c r="AB336" s="3"/>
      <c r="AC336" s="275"/>
      <c r="AD336" s="275"/>
      <c r="AE336" s="275"/>
      <c r="AF336" s="275"/>
      <c r="AG336" s="275"/>
      <c r="AH336" s="3"/>
      <c r="AI336" s="3"/>
      <c r="AJ336" s="3"/>
      <c r="AK336" s="3"/>
      <c r="AT336"/>
      <c r="AU336"/>
      <c r="AV336"/>
      <c r="AW336"/>
      <c r="AX336"/>
      <c r="AY336"/>
      <c r="AZ336"/>
      <c r="BA336"/>
      <c r="BB336"/>
      <c r="BU336" s="113"/>
      <c r="BV336" s="113"/>
      <c r="BW336" s="113"/>
      <c r="BX336" s="113"/>
      <c r="BY336" s="113"/>
      <c r="BZ336" s="113"/>
      <c r="CA336" s="113"/>
      <c r="CB336" s="113"/>
      <c r="CC336" s="113"/>
      <c r="CD336" s="113"/>
      <c r="CE336" s="113"/>
      <c r="CF336" s="113"/>
      <c r="CG336" s="113"/>
      <c r="CH336" s="113"/>
      <c r="CI336" s="113"/>
      <c r="CJ336" s="113"/>
      <c r="CK336" s="113"/>
      <c r="CL336" s="113"/>
      <c r="CM336" s="113"/>
      <c r="CN336" s="113"/>
      <c r="CO336" s="113"/>
      <c r="CP336" s="113"/>
      <c r="CQ336" s="113"/>
      <c r="CR336" s="113"/>
      <c r="CS336" s="113"/>
      <c r="CT336" s="113"/>
      <c r="CU336" s="113"/>
      <c r="CV336" s="113"/>
      <c r="CW336" s="113"/>
      <c r="CX336" s="113"/>
      <c r="CY336" s="113"/>
      <c r="CZ336" s="113"/>
      <c r="DA336" s="113"/>
      <c r="DB336" s="113"/>
    </row>
    <row r="337" spans="1:107" s="7" customFormat="1" ht="41.25" customHeight="1" thickBot="1" x14ac:dyDescent="0.3">
      <c r="A337" s="28">
        <v>154</v>
      </c>
      <c r="B337" s="29">
        <v>42203400</v>
      </c>
      <c r="C337" s="29">
        <v>1186220809</v>
      </c>
      <c r="D337" s="29" t="s">
        <v>413</v>
      </c>
      <c r="E337" s="29" t="s">
        <v>413</v>
      </c>
      <c r="F337" s="29" t="s">
        <v>24</v>
      </c>
      <c r="G337" s="30">
        <v>0</v>
      </c>
      <c r="H337" s="33">
        <v>2862500</v>
      </c>
      <c r="I337" s="33">
        <f>H337*6.77/100</f>
        <v>193791.25</v>
      </c>
      <c r="J337" s="33">
        <f>H337+I337</f>
        <v>3056291.25</v>
      </c>
      <c r="K337" s="2"/>
      <c r="L337" s="33">
        <f>H337*39.5/100</f>
        <v>1130687.5</v>
      </c>
      <c r="M337" s="33">
        <f>H337+L337</f>
        <v>3993187.5</v>
      </c>
      <c r="N337" s="2"/>
      <c r="O337" s="282">
        <f>AVERAGE(Z337,AF337)</f>
        <v>304500</v>
      </c>
      <c r="P337" s="2"/>
      <c r="Q337" s="73">
        <v>3503986.25</v>
      </c>
      <c r="R337" s="4"/>
      <c r="S337" s="2"/>
      <c r="T337" s="33">
        <v>304500</v>
      </c>
      <c r="U337" s="6"/>
      <c r="V337" s="3"/>
      <c r="W337" s="275" t="s">
        <v>474</v>
      </c>
      <c r="X337" s="33">
        <v>319000</v>
      </c>
      <c r="Y337" s="275">
        <v>0</v>
      </c>
      <c r="Z337" s="33">
        <f>+X337+Y337</f>
        <v>319000</v>
      </c>
      <c r="AA337" s="275"/>
      <c r="AB337" s="3"/>
      <c r="AC337" s="275" t="s">
        <v>475</v>
      </c>
      <c r="AD337" s="33">
        <v>290000</v>
      </c>
      <c r="AE337" s="275">
        <v>0</v>
      </c>
      <c r="AF337" s="33">
        <f>+AD337+AE337</f>
        <v>290000</v>
      </c>
      <c r="AG337" s="275"/>
      <c r="AH337" s="3"/>
      <c r="AI337" s="3"/>
      <c r="AJ337" s="3"/>
      <c r="AK337" s="3"/>
      <c r="AT337"/>
      <c r="AU337"/>
      <c r="AV337"/>
      <c r="AW337"/>
      <c r="AX337"/>
      <c r="AY337"/>
      <c r="AZ337"/>
      <c r="BA337"/>
      <c r="BB337"/>
      <c r="BU337" s="113"/>
      <c r="BV337" s="113"/>
      <c r="BW337" s="113"/>
      <c r="BX337" s="113"/>
      <c r="BY337" s="113"/>
      <c r="BZ337" s="113"/>
      <c r="CA337" s="113"/>
      <c r="CB337" s="113"/>
      <c r="CC337" s="113"/>
      <c r="CD337" s="113"/>
      <c r="CE337" s="113"/>
      <c r="CF337" s="113"/>
      <c r="CG337" s="113"/>
      <c r="CH337" s="113"/>
      <c r="CI337" s="113"/>
      <c r="CJ337" s="113"/>
      <c r="CK337" s="113"/>
      <c r="CL337" s="113"/>
      <c r="CM337" s="113"/>
      <c r="CN337" s="113"/>
      <c r="CO337" s="113"/>
      <c r="CP337" s="113"/>
      <c r="CQ337" s="113"/>
      <c r="CR337" s="113"/>
      <c r="CS337" s="113"/>
      <c r="CT337" s="113"/>
      <c r="CU337" s="113"/>
      <c r="CV337" s="113"/>
      <c r="CW337" s="113"/>
      <c r="CX337" s="113"/>
      <c r="CY337" s="113"/>
      <c r="CZ337" s="113"/>
      <c r="DA337" s="113"/>
      <c r="DB337" s="113"/>
    </row>
    <row r="338" spans="1:107" s="7" customFormat="1" thickBot="1" x14ac:dyDescent="0.3">
      <c r="A338" s="41"/>
      <c r="B338" s="41"/>
      <c r="C338" s="41"/>
      <c r="D338" s="41"/>
      <c r="E338" s="41"/>
      <c r="F338" s="41"/>
      <c r="G338" s="41"/>
      <c r="H338" s="3"/>
      <c r="I338" s="3"/>
      <c r="J338" s="3"/>
      <c r="K338" s="4"/>
      <c r="L338" s="4"/>
      <c r="M338" s="4"/>
      <c r="N338" s="4"/>
      <c r="O338" s="4"/>
      <c r="P338" s="4"/>
      <c r="Q338" s="4"/>
      <c r="R338" s="4"/>
      <c r="S338" s="4"/>
      <c r="T338" s="5"/>
      <c r="U338" s="6"/>
      <c r="V338" s="3"/>
      <c r="W338" s="3"/>
      <c r="X338" s="3"/>
      <c r="Y338" s="3"/>
      <c r="Z338" s="3"/>
      <c r="AA338" s="3"/>
      <c r="AB338" s="3"/>
      <c r="AC338" s="3"/>
      <c r="AD338" s="3"/>
      <c r="AE338" s="3"/>
      <c r="AF338" s="3"/>
      <c r="AG338" s="3"/>
      <c r="AH338" s="3"/>
      <c r="AI338" s="3"/>
      <c r="AJ338" s="3"/>
      <c r="AK338" s="3"/>
      <c r="AT338"/>
      <c r="AU338"/>
      <c r="AV338"/>
      <c r="AW338"/>
      <c r="AX338"/>
      <c r="AY338"/>
      <c r="AZ338"/>
      <c r="BA338"/>
      <c r="BB338"/>
      <c r="BU338" s="113"/>
      <c r="BV338" s="113"/>
      <c r="BW338" s="113"/>
      <c r="BX338" s="113"/>
      <c r="BY338" s="113"/>
      <c r="BZ338" s="113"/>
      <c r="CA338" s="113"/>
      <c r="CB338" s="113"/>
      <c r="CC338" s="113"/>
      <c r="CD338" s="113"/>
      <c r="CE338" s="113"/>
      <c r="CF338" s="113"/>
      <c r="CG338" s="113"/>
      <c r="CH338" s="113"/>
      <c r="CI338" s="113"/>
      <c r="CJ338" s="113"/>
      <c r="CK338" s="113"/>
      <c r="CL338" s="113"/>
      <c r="CM338" s="113"/>
      <c r="CN338" s="113"/>
      <c r="CO338" s="113"/>
      <c r="CP338" s="113"/>
      <c r="CQ338" s="113"/>
      <c r="CR338" s="113"/>
      <c r="CS338" s="113"/>
      <c r="CT338" s="113"/>
      <c r="CU338" s="113"/>
      <c r="CV338" s="113"/>
      <c r="CW338" s="113"/>
      <c r="CX338" s="113"/>
      <c r="CY338" s="113"/>
      <c r="CZ338" s="113"/>
      <c r="DA338" s="113"/>
      <c r="DB338" s="113"/>
    </row>
    <row r="339" spans="1:107" s="7" customFormat="1" ht="20.25" customHeight="1" thickBot="1" x14ac:dyDescent="0.3">
      <c r="A339" s="236"/>
      <c r="B339" s="236"/>
      <c r="C339" s="236"/>
      <c r="D339" s="236"/>
      <c r="E339" s="41"/>
      <c r="F339" s="41"/>
      <c r="G339" s="41"/>
      <c r="H339" s="3"/>
      <c r="I339" s="3"/>
      <c r="J339" s="3"/>
      <c r="K339" s="2"/>
      <c r="L339" s="325" t="s">
        <v>13</v>
      </c>
      <c r="M339" s="325" t="s">
        <v>14</v>
      </c>
      <c r="N339" s="2"/>
      <c r="O339" s="231"/>
      <c r="P339" s="2"/>
      <c r="Q339" s="338" t="s">
        <v>61</v>
      </c>
      <c r="R339" s="4"/>
      <c r="S339" s="2"/>
      <c r="T339" s="5"/>
      <c r="U339" s="6"/>
      <c r="V339" s="3"/>
      <c r="W339" s="3"/>
      <c r="X339" s="3"/>
      <c r="Y339" s="3"/>
      <c r="Z339" s="3"/>
      <c r="AA339" s="3"/>
      <c r="AB339" s="3"/>
      <c r="AC339" s="3"/>
      <c r="AD339" s="3"/>
      <c r="AE339" s="3"/>
      <c r="AF339" s="3"/>
      <c r="AG339" s="3"/>
      <c r="AH339" s="3"/>
      <c r="AI339" s="3"/>
      <c r="AJ339" s="3"/>
      <c r="AK339" s="3"/>
      <c r="AT339"/>
      <c r="AU339"/>
      <c r="AV339"/>
      <c r="AW339"/>
      <c r="AX339"/>
      <c r="AY339"/>
      <c r="AZ339"/>
      <c r="BA339"/>
      <c r="BB339"/>
      <c r="BU339" s="113"/>
      <c r="BV339" s="113"/>
      <c r="BW339" s="113"/>
      <c r="BX339" s="113"/>
      <c r="BY339" s="113"/>
      <c r="BZ339" s="113"/>
      <c r="CA339" s="113"/>
      <c r="CB339" s="113"/>
      <c r="CC339" s="113"/>
      <c r="CD339" s="113"/>
      <c r="CE339" s="113"/>
      <c r="CF339" s="113"/>
      <c r="CG339" s="113"/>
      <c r="CH339" s="113"/>
      <c r="CI339" s="113"/>
      <c r="CJ339" s="113"/>
      <c r="CK339" s="113"/>
      <c r="CL339" s="113"/>
      <c r="CM339" s="113"/>
      <c r="CN339" s="113"/>
      <c r="CO339" s="113"/>
      <c r="CP339" s="113"/>
      <c r="CQ339" s="113"/>
      <c r="CR339" s="113"/>
      <c r="CS339" s="113"/>
      <c r="CT339" s="113"/>
      <c r="CU339" s="113"/>
      <c r="CV339" s="113"/>
      <c r="CW339" s="113"/>
      <c r="CX339" s="113"/>
      <c r="CY339" s="113"/>
      <c r="CZ339" s="113"/>
      <c r="DA339" s="113"/>
      <c r="DB339" s="113"/>
    </row>
    <row r="340" spans="1:107" s="65" customFormat="1" ht="15" customHeight="1" thickBot="1" x14ac:dyDescent="0.3">
      <c r="A340" s="318" t="s">
        <v>414</v>
      </c>
      <c r="B340" s="319"/>
      <c r="C340" s="319"/>
      <c r="D340" s="319"/>
      <c r="E340" s="43"/>
      <c r="F340" s="43"/>
      <c r="G340" s="43"/>
      <c r="H340" s="62"/>
      <c r="I340" s="62"/>
      <c r="J340" s="62"/>
      <c r="K340" s="63"/>
      <c r="L340" s="327"/>
      <c r="M340" s="327"/>
      <c r="N340" s="63"/>
      <c r="O340" s="327" t="s">
        <v>15</v>
      </c>
      <c r="P340" s="63"/>
      <c r="Q340" s="339"/>
      <c r="R340" s="63"/>
      <c r="S340" s="63"/>
      <c r="T340" s="49"/>
      <c r="U340" s="62"/>
      <c r="V340" s="62"/>
      <c r="W340" s="62"/>
      <c r="X340" s="62"/>
      <c r="Y340" s="62"/>
      <c r="Z340" s="62"/>
      <c r="AA340" s="62"/>
      <c r="AB340" s="62"/>
      <c r="AC340" s="62"/>
      <c r="AD340" s="62"/>
      <c r="AE340" s="62"/>
      <c r="AF340" s="62"/>
      <c r="AG340" s="62"/>
      <c r="AH340" s="62"/>
      <c r="AI340" s="62"/>
      <c r="AJ340" s="62"/>
      <c r="AK340" s="62"/>
      <c r="BC340" s="256"/>
      <c r="BD340" s="256"/>
      <c r="BE340" s="256"/>
      <c r="BF340" s="256"/>
      <c r="BG340" s="256"/>
      <c r="BH340" s="256"/>
      <c r="BI340" s="256"/>
      <c r="BJ340" s="256"/>
      <c r="BK340" s="256"/>
      <c r="BL340" s="256"/>
      <c r="BM340" s="256"/>
      <c r="BN340" s="256"/>
      <c r="BO340" s="256"/>
      <c r="BP340" s="256"/>
      <c r="BQ340" s="256"/>
      <c r="BR340" s="256"/>
      <c r="BS340" s="256"/>
      <c r="BT340" s="256"/>
      <c r="BU340" s="258"/>
      <c r="BV340" s="258"/>
      <c r="BW340" s="258"/>
      <c r="BX340" s="258"/>
      <c r="BY340" s="258"/>
      <c r="BZ340" s="258"/>
      <c r="CA340" s="258"/>
      <c r="CB340" s="258"/>
      <c r="CC340" s="258"/>
      <c r="CD340" s="258"/>
      <c r="CE340" s="258"/>
      <c r="CF340" s="258"/>
      <c r="CG340" s="258"/>
      <c r="CH340" s="258"/>
      <c r="CI340" s="258"/>
      <c r="CJ340" s="258"/>
      <c r="CK340" s="258"/>
      <c r="CL340" s="258"/>
      <c r="CM340" s="258"/>
      <c r="CN340" s="258"/>
      <c r="CO340" s="258"/>
      <c r="CP340" s="258"/>
      <c r="CQ340" s="258"/>
      <c r="CR340" s="258"/>
      <c r="CS340" s="258"/>
      <c r="CT340" s="258"/>
      <c r="CU340" s="258"/>
      <c r="CV340" s="258"/>
      <c r="CW340" s="258"/>
      <c r="CX340" s="258"/>
      <c r="CY340" s="258"/>
      <c r="CZ340" s="258"/>
      <c r="DA340" s="258"/>
      <c r="DB340" s="258"/>
      <c r="DC340" s="256"/>
    </row>
    <row r="341" spans="1:107" s="67" customFormat="1" thickBot="1" x14ac:dyDescent="0.3">
      <c r="A341" s="322" t="s">
        <v>365</v>
      </c>
      <c r="B341" s="323"/>
      <c r="C341" s="323"/>
      <c r="D341" s="323"/>
      <c r="E341" s="15"/>
      <c r="F341" s="15"/>
      <c r="G341" s="15"/>
      <c r="H341" s="16"/>
      <c r="I341" s="16"/>
      <c r="J341" s="16"/>
      <c r="K341" s="17"/>
      <c r="L341" s="327"/>
      <c r="M341" s="327"/>
      <c r="N341" s="17"/>
      <c r="O341" s="327"/>
      <c r="P341" s="17"/>
      <c r="Q341" s="377" t="s">
        <v>16</v>
      </c>
      <c r="R341" s="17"/>
      <c r="S341" s="17"/>
      <c r="T341" s="104"/>
      <c r="U341" s="16"/>
      <c r="V341" s="16"/>
      <c r="W341" s="16"/>
      <c r="X341" s="16"/>
      <c r="Y341" s="16"/>
      <c r="Z341" s="16"/>
      <c r="AA341" s="16"/>
      <c r="AB341" s="16"/>
      <c r="AC341" s="16"/>
      <c r="AD341" s="16"/>
      <c r="AE341" s="16"/>
      <c r="AF341" s="16"/>
      <c r="AG341" s="16"/>
      <c r="AH341" s="16"/>
      <c r="AI341" s="16"/>
      <c r="AJ341" s="16"/>
      <c r="AK341" s="16"/>
      <c r="BC341" s="257"/>
      <c r="BD341" s="257"/>
      <c r="BE341" s="257"/>
      <c r="BF341" s="257"/>
      <c r="BG341" s="257"/>
      <c r="BH341" s="257"/>
      <c r="BI341" s="257"/>
      <c r="BJ341" s="257"/>
      <c r="BK341" s="257"/>
      <c r="BL341" s="257"/>
      <c r="BM341" s="257"/>
      <c r="BN341" s="257"/>
      <c r="BO341" s="257"/>
      <c r="BP341" s="257"/>
      <c r="BQ341" s="257"/>
      <c r="BR341" s="257"/>
      <c r="BS341" s="257"/>
      <c r="BT341" s="257"/>
      <c r="BU341" s="258"/>
      <c r="BV341" s="258"/>
      <c r="BW341" s="258"/>
      <c r="BX341" s="258"/>
      <c r="BY341" s="258"/>
      <c r="BZ341" s="258"/>
      <c r="CA341" s="258"/>
      <c r="CB341" s="258"/>
      <c r="CC341" s="258"/>
      <c r="CD341" s="258"/>
      <c r="CE341" s="258"/>
      <c r="CF341" s="258"/>
      <c r="CG341" s="258"/>
      <c r="CH341" s="258"/>
      <c r="CI341" s="258"/>
      <c r="CJ341" s="258"/>
      <c r="CK341" s="258"/>
      <c r="CL341" s="258"/>
      <c r="CM341" s="258"/>
      <c r="CN341" s="258"/>
      <c r="CO341" s="258"/>
      <c r="CP341" s="258"/>
      <c r="CQ341" s="258"/>
      <c r="CR341" s="258"/>
      <c r="CS341" s="258"/>
      <c r="CT341" s="258"/>
      <c r="CU341" s="258"/>
      <c r="CV341" s="258"/>
      <c r="CW341" s="258"/>
      <c r="CX341" s="258"/>
      <c r="CY341" s="258"/>
      <c r="CZ341" s="258"/>
      <c r="DA341" s="258"/>
      <c r="DB341" s="258"/>
      <c r="DC341" s="257"/>
    </row>
    <row r="342" spans="1:107" s="7" customFormat="1" ht="45.75" thickBot="1" x14ac:dyDescent="0.3">
      <c r="A342" s="22" t="s">
        <v>81</v>
      </c>
      <c r="B342" s="23" t="s">
        <v>4</v>
      </c>
      <c r="C342" s="23" t="s">
        <v>62</v>
      </c>
      <c r="D342" s="23" t="s">
        <v>351</v>
      </c>
      <c r="E342" s="23" t="s">
        <v>7</v>
      </c>
      <c r="F342" s="23" t="s">
        <v>65</v>
      </c>
      <c r="G342" s="22" t="s">
        <v>9</v>
      </c>
      <c r="H342" s="22" t="s">
        <v>78</v>
      </c>
      <c r="I342" s="22" t="s">
        <v>11</v>
      </c>
      <c r="J342" s="22" t="s">
        <v>12</v>
      </c>
      <c r="K342" s="2"/>
      <c r="L342" s="326"/>
      <c r="M342" s="326"/>
      <c r="N342" s="2"/>
      <c r="O342" s="326"/>
      <c r="P342" s="2"/>
      <c r="Q342" s="378"/>
      <c r="R342" s="4"/>
      <c r="S342" s="2"/>
      <c r="T342" s="166" t="s">
        <v>53</v>
      </c>
      <c r="U342" s="6"/>
      <c r="V342" s="3"/>
      <c r="W342" s="3"/>
      <c r="X342" s="3"/>
      <c r="Y342" s="3"/>
      <c r="Z342" s="3"/>
      <c r="AA342" s="3"/>
      <c r="AB342" s="3"/>
      <c r="AC342" s="3"/>
      <c r="AD342" s="3"/>
      <c r="AE342" s="3"/>
      <c r="AF342" s="3"/>
      <c r="AG342" s="3"/>
      <c r="AH342" s="3"/>
      <c r="AI342" s="3"/>
      <c r="AJ342" s="3"/>
      <c r="AK342" s="3"/>
      <c r="AT342"/>
      <c r="AU342"/>
      <c r="AV342"/>
      <c r="AW342"/>
      <c r="AX342"/>
      <c r="AY342"/>
      <c r="AZ342"/>
      <c r="BA342"/>
      <c r="BB342"/>
      <c r="BU342" s="113"/>
      <c r="BV342" s="113"/>
      <c r="BW342" s="113"/>
      <c r="BX342" s="113"/>
      <c r="BY342" s="113"/>
      <c r="BZ342" s="113"/>
      <c r="CA342" s="113"/>
      <c r="CB342" s="113"/>
      <c r="CC342" s="113"/>
      <c r="CD342" s="113"/>
      <c r="CE342" s="113"/>
      <c r="CF342" s="113"/>
      <c r="CG342" s="113"/>
      <c r="CH342" s="113"/>
      <c r="CI342" s="113"/>
      <c r="CJ342" s="113"/>
      <c r="CK342" s="113"/>
      <c r="CL342" s="113"/>
      <c r="CM342" s="113"/>
      <c r="CN342" s="113"/>
      <c r="CO342" s="113"/>
      <c r="CP342" s="113"/>
      <c r="CQ342" s="113"/>
      <c r="CR342" s="113"/>
      <c r="CS342" s="113"/>
      <c r="CT342" s="113"/>
      <c r="CU342" s="113"/>
      <c r="CV342" s="113"/>
      <c r="CW342" s="113"/>
      <c r="CX342" s="113"/>
      <c r="CY342" s="113"/>
      <c r="CZ342" s="113"/>
      <c r="DA342" s="113"/>
      <c r="DB342" s="113"/>
    </row>
    <row r="343" spans="1:107" s="7" customFormat="1" ht="53.25" customHeight="1" thickBot="1" x14ac:dyDescent="0.3">
      <c r="A343" s="28">
        <v>155</v>
      </c>
      <c r="B343" s="29">
        <v>42203400</v>
      </c>
      <c r="C343" s="29">
        <v>1196491288</v>
      </c>
      <c r="D343" s="29" t="s">
        <v>415</v>
      </c>
      <c r="E343" s="29" t="s">
        <v>416</v>
      </c>
      <c r="F343" s="29" t="s">
        <v>24</v>
      </c>
      <c r="G343" s="30">
        <v>0</v>
      </c>
      <c r="H343" s="120">
        <v>1</v>
      </c>
      <c r="I343" s="33">
        <f>H343*6.77/100</f>
        <v>6.7699999999999996E-2</v>
      </c>
      <c r="J343" s="33">
        <f>H343+I343</f>
        <v>1.0677000000000001</v>
      </c>
      <c r="K343" s="2"/>
      <c r="L343" s="33">
        <f>H343*39.5/100</f>
        <v>0.39500000000000002</v>
      </c>
      <c r="M343" s="33">
        <f>H343+L343</f>
        <v>1.395</v>
      </c>
      <c r="N343" s="2"/>
      <c r="O343" s="34"/>
      <c r="P343" s="2"/>
      <c r="Q343" s="153">
        <v>234100</v>
      </c>
      <c r="R343" s="153">
        <f>Q343*39.5/100</f>
        <v>92469.5</v>
      </c>
      <c r="S343" s="169">
        <f>Q343+R343</f>
        <v>326569.5</v>
      </c>
      <c r="T343" s="33">
        <f>S343</f>
        <v>326569.5</v>
      </c>
      <c r="U343" s="6"/>
      <c r="V343" s="3"/>
      <c r="W343" s="3"/>
      <c r="X343" s="3"/>
      <c r="Y343" s="3"/>
      <c r="Z343" s="3"/>
      <c r="AA343" s="3"/>
      <c r="AB343" s="3"/>
      <c r="AC343" s="3"/>
      <c r="AD343" s="3"/>
      <c r="AE343" s="3"/>
      <c r="AF343" s="3"/>
      <c r="AG343" s="3"/>
      <c r="AH343" s="3"/>
      <c r="AI343" s="3"/>
      <c r="AJ343" s="3"/>
      <c r="AK343" s="3"/>
      <c r="AT343"/>
      <c r="AU343"/>
      <c r="AV343"/>
      <c r="AW343"/>
      <c r="AX343"/>
      <c r="AY343"/>
      <c r="AZ343"/>
      <c r="BA343"/>
      <c r="BB343"/>
      <c r="BU343" s="113"/>
      <c r="BV343" s="113"/>
      <c r="BW343" s="113"/>
      <c r="BX343" s="113"/>
      <c r="BY343" s="113"/>
      <c r="BZ343" s="113"/>
      <c r="CA343" s="113"/>
      <c r="CB343" s="113"/>
      <c r="CC343" s="113"/>
      <c r="CD343" s="113"/>
      <c r="CE343" s="113"/>
      <c r="CF343" s="113"/>
      <c r="CG343" s="113"/>
      <c r="CH343" s="113"/>
      <c r="CI343" s="113"/>
      <c r="CJ343" s="113"/>
      <c r="CK343" s="113"/>
      <c r="CL343" s="113"/>
      <c r="CM343" s="113"/>
      <c r="CN343" s="113"/>
      <c r="CO343" s="113"/>
      <c r="CP343" s="113"/>
      <c r="CQ343" s="113"/>
      <c r="CR343" s="113"/>
      <c r="CS343" s="113"/>
      <c r="CT343" s="113"/>
      <c r="CU343" s="113"/>
      <c r="CV343" s="113"/>
      <c r="CW343" s="113"/>
      <c r="CX343" s="113"/>
      <c r="CY343" s="113"/>
      <c r="CZ343" s="113"/>
      <c r="DA343" s="113"/>
      <c r="DB343" s="113"/>
    </row>
    <row r="344" spans="1:107" s="7" customFormat="1" ht="51" customHeight="1" thickBot="1" x14ac:dyDescent="0.3">
      <c r="A344" s="28">
        <v>156</v>
      </c>
      <c r="B344" s="29">
        <v>42203400</v>
      </c>
      <c r="C344" s="29">
        <v>1196491289</v>
      </c>
      <c r="D344" s="29" t="s">
        <v>417</v>
      </c>
      <c r="E344" s="29" t="s">
        <v>418</v>
      </c>
      <c r="F344" s="29" t="s">
        <v>24</v>
      </c>
      <c r="G344" s="30">
        <v>0</v>
      </c>
      <c r="H344" s="120">
        <v>1</v>
      </c>
      <c r="I344" s="33">
        <f>H344*6.77/100</f>
        <v>6.7699999999999996E-2</v>
      </c>
      <c r="J344" s="33">
        <f>H344+I344</f>
        <v>1.0677000000000001</v>
      </c>
      <c r="K344" s="2"/>
      <c r="L344" s="33">
        <f>H344*39.5/100</f>
        <v>0.39500000000000002</v>
      </c>
      <c r="M344" s="33">
        <f>H344+L344</f>
        <v>1.395</v>
      </c>
      <c r="N344" s="2"/>
      <c r="O344" s="34"/>
      <c r="P344" s="2"/>
      <c r="Q344" s="153">
        <v>234100</v>
      </c>
      <c r="R344" s="153">
        <f>Q344*39.5/100</f>
        <v>92469.5</v>
      </c>
      <c r="S344" s="169">
        <f>Q344+R344</f>
        <v>326569.5</v>
      </c>
      <c r="T344" s="33">
        <f>S344</f>
        <v>326569.5</v>
      </c>
      <c r="U344" s="6"/>
      <c r="V344" s="3"/>
      <c r="W344" s="3"/>
      <c r="X344" s="3"/>
      <c r="Y344" s="3"/>
      <c r="Z344" s="3"/>
      <c r="AA344" s="3"/>
      <c r="AB344" s="3"/>
      <c r="AC344" s="3"/>
      <c r="AD344" s="3"/>
      <c r="AE344" s="3"/>
      <c r="AF344" s="3"/>
      <c r="AG344" s="3"/>
      <c r="AH344" s="3"/>
      <c r="AI344" s="3"/>
      <c r="AJ344" s="3"/>
      <c r="AK344" s="3"/>
      <c r="AT344"/>
      <c r="AU344"/>
      <c r="AV344"/>
      <c r="AW344"/>
      <c r="AX344"/>
      <c r="AY344"/>
      <c r="AZ344"/>
      <c r="BA344"/>
      <c r="BB344"/>
      <c r="BU344" s="113"/>
      <c r="BV344" s="113"/>
      <c r="BW344" s="113"/>
      <c r="BX344" s="113"/>
      <c r="BY344" s="113"/>
      <c r="BZ344" s="113"/>
      <c r="CA344" s="113"/>
      <c r="CB344" s="113"/>
      <c r="CC344" s="113"/>
      <c r="CD344" s="113"/>
      <c r="CE344" s="113"/>
      <c r="CF344" s="113"/>
      <c r="CG344" s="113"/>
      <c r="CH344" s="113"/>
      <c r="CI344" s="113"/>
      <c r="CJ344" s="113"/>
      <c r="CK344" s="113"/>
      <c r="CL344" s="113"/>
      <c r="CM344" s="113"/>
      <c r="CN344" s="113"/>
      <c r="CO344" s="113"/>
      <c r="CP344" s="113"/>
      <c r="CQ344" s="113"/>
      <c r="CR344" s="113"/>
      <c r="CS344" s="113"/>
      <c r="CT344" s="113"/>
      <c r="CU344" s="113"/>
      <c r="CV344" s="113"/>
      <c r="CW344" s="113"/>
      <c r="CX344" s="113"/>
      <c r="CY344" s="113"/>
      <c r="CZ344" s="113"/>
      <c r="DA344" s="113"/>
      <c r="DB344" s="113"/>
    </row>
    <row r="345" spans="1:107" s="7" customFormat="1" thickBot="1" x14ac:dyDescent="0.3">
      <c r="A345" s="41"/>
      <c r="B345" s="41"/>
      <c r="C345" s="41"/>
      <c r="D345" s="41"/>
      <c r="E345" s="41"/>
      <c r="F345" s="41"/>
      <c r="G345" s="41"/>
      <c r="H345" s="3"/>
      <c r="I345" s="3"/>
      <c r="J345" s="3"/>
      <c r="K345" s="2"/>
      <c r="L345" s="4"/>
      <c r="M345" s="4"/>
      <c r="N345" s="4"/>
      <c r="O345" s="4"/>
      <c r="P345" s="4"/>
      <c r="Q345" s="4"/>
      <c r="R345" s="4"/>
      <c r="S345" s="4"/>
      <c r="T345" s="5"/>
      <c r="U345" s="112"/>
      <c r="V345" s="3"/>
      <c r="W345" s="3"/>
      <c r="X345" s="3"/>
      <c r="Y345" s="3"/>
      <c r="Z345" s="3"/>
      <c r="AA345" s="3"/>
      <c r="AB345" s="3"/>
      <c r="AC345" s="3"/>
      <c r="AD345" s="3"/>
      <c r="AE345" s="3"/>
      <c r="AF345" s="3"/>
      <c r="AG345" s="3"/>
      <c r="AH345" s="3"/>
      <c r="AI345" s="3"/>
      <c r="AJ345" s="3"/>
      <c r="AK345" s="3"/>
      <c r="AT345"/>
      <c r="AU345"/>
      <c r="AV345"/>
      <c r="AW345"/>
      <c r="AX345"/>
      <c r="AY345"/>
      <c r="AZ345"/>
      <c r="BA345"/>
      <c r="BB345"/>
      <c r="BU345" s="113"/>
      <c r="BV345" s="113"/>
      <c r="BW345" s="113"/>
      <c r="BX345" s="113"/>
      <c r="BY345" s="113"/>
      <c r="BZ345" s="113"/>
      <c r="CA345" s="113"/>
      <c r="CB345" s="113"/>
      <c r="CC345" s="113"/>
      <c r="CD345" s="113"/>
      <c r="CE345" s="113"/>
      <c r="CF345" s="113"/>
      <c r="CG345" s="113"/>
      <c r="CH345" s="113"/>
      <c r="CI345" s="113"/>
      <c r="CJ345" s="113"/>
      <c r="CK345" s="113"/>
      <c r="CL345" s="113"/>
      <c r="CM345" s="113"/>
      <c r="CN345" s="113"/>
      <c r="CO345" s="113"/>
      <c r="CP345" s="113"/>
      <c r="CQ345" s="113"/>
      <c r="CR345" s="113"/>
      <c r="CS345" s="113"/>
      <c r="CT345" s="113"/>
      <c r="CU345" s="113"/>
      <c r="CV345" s="113"/>
      <c r="CW345" s="113"/>
      <c r="CX345" s="113"/>
      <c r="CY345" s="113"/>
      <c r="CZ345" s="113"/>
      <c r="DA345" s="113"/>
      <c r="DB345" s="113"/>
    </row>
    <row r="346" spans="1:107" s="7" customFormat="1" ht="15.75" customHeight="1" thickBot="1" x14ac:dyDescent="0.3">
      <c r="A346" s="41"/>
      <c r="B346" s="41"/>
      <c r="C346" s="41"/>
      <c r="D346" s="41"/>
      <c r="E346" s="41"/>
      <c r="F346" s="41"/>
      <c r="G346" s="41"/>
      <c r="H346" s="3"/>
      <c r="I346" s="3"/>
      <c r="J346" s="3"/>
      <c r="K346" s="2"/>
      <c r="L346" s="325" t="s">
        <v>13</v>
      </c>
      <c r="M346" s="325" t="s">
        <v>14</v>
      </c>
      <c r="N346" s="2"/>
      <c r="O346" s="231"/>
      <c r="P346" s="2"/>
      <c r="Q346" s="338" t="s">
        <v>61</v>
      </c>
      <c r="R346" s="4"/>
      <c r="S346" s="2"/>
      <c r="T346" s="5"/>
      <c r="U346" s="6"/>
      <c r="V346" s="3"/>
      <c r="W346" s="3"/>
      <c r="X346" s="3"/>
      <c r="Y346" s="3"/>
      <c r="Z346" s="3"/>
      <c r="AA346" s="3"/>
      <c r="AB346" s="3"/>
      <c r="AC346" s="3"/>
      <c r="AD346" s="3"/>
      <c r="AE346" s="3"/>
      <c r="AF346" s="3"/>
      <c r="AG346" s="3"/>
      <c r="AH346" s="3"/>
      <c r="AI346" s="3"/>
      <c r="AJ346" s="3"/>
      <c r="AK346" s="3"/>
      <c r="AT346"/>
      <c r="AU346"/>
      <c r="AV346"/>
      <c r="AW346"/>
      <c r="AX346"/>
      <c r="AY346"/>
      <c r="AZ346"/>
      <c r="BA346"/>
      <c r="BB346"/>
      <c r="BU346" s="113"/>
      <c r="BV346" s="113"/>
      <c r="BW346" s="113"/>
      <c r="BX346" s="113"/>
      <c r="BY346" s="113"/>
      <c r="BZ346" s="113"/>
      <c r="CA346" s="113"/>
      <c r="CB346" s="113"/>
      <c r="CC346" s="113"/>
      <c r="CD346" s="113"/>
      <c r="CE346" s="113"/>
      <c r="CF346" s="113"/>
      <c r="CG346" s="113"/>
      <c r="CH346" s="113"/>
      <c r="CI346" s="113"/>
      <c r="CJ346" s="113"/>
      <c r="CK346" s="113"/>
      <c r="CL346" s="113"/>
      <c r="CM346" s="113"/>
      <c r="CN346" s="113"/>
      <c r="CO346" s="113"/>
      <c r="CP346" s="113"/>
      <c r="CQ346" s="113"/>
      <c r="CR346" s="113"/>
      <c r="CS346" s="113"/>
      <c r="CT346" s="113"/>
      <c r="CU346" s="113"/>
      <c r="CV346" s="113"/>
      <c r="CW346" s="113"/>
      <c r="CX346" s="113"/>
      <c r="CY346" s="113"/>
      <c r="CZ346" s="113"/>
      <c r="DA346" s="113"/>
      <c r="DB346" s="113"/>
    </row>
    <row r="347" spans="1:107" s="65" customFormat="1" ht="21.75" customHeight="1" thickBot="1" x14ac:dyDescent="0.3">
      <c r="A347" s="318" t="s">
        <v>419</v>
      </c>
      <c r="B347" s="319"/>
      <c r="C347" s="319"/>
      <c r="D347" s="319"/>
      <c r="E347" s="43"/>
      <c r="F347" s="43"/>
      <c r="G347" s="43"/>
      <c r="H347" s="62"/>
      <c r="I347" s="62"/>
      <c r="J347" s="62"/>
      <c r="K347" s="63"/>
      <c r="L347" s="327"/>
      <c r="M347" s="327"/>
      <c r="N347" s="63"/>
      <c r="O347" s="327" t="s">
        <v>15</v>
      </c>
      <c r="P347" s="63"/>
      <c r="Q347" s="339"/>
      <c r="R347" s="63"/>
      <c r="S347" s="63"/>
      <c r="T347" s="100"/>
      <c r="U347" s="62"/>
      <c r="V347" s="62"/>
      <c r="W347" s="62"/>
      <c r="X347" s="62"/>
      <c r="Y347" s="62"/>
      <c r="Z347" s="62"/>
      <c r="AA347" s="62"/>
      <c r="AB347" s="62"/>
      <c r="AC347" s="62"/>
      <c r="AD347" s="62"/>
      <c r="AE347" s="62"/>
      <c r="AF347" s="62"/>
      <c r="AG347" s="62"/>
      <c r="AH347" s="62"/>
      <c r="AI347" s="62"/>
      <c r="AJ347" s="62"/>
      <c r="AK347" s="62"/>
      <c r="BC347" s="256"/>
      <c r="BD347" s="256"/>
      <c r="BE347" s="256"/>
      <c r="BF347" s="256"/>
      <c r="BG347" s="256"/>
      <c r="BH347" s="256"/>
      <c r="BI347" s="256"/>
      <c r="BJ347" s="256"/>
      <c r="BK347" s="256"/>
      <c r="BL347" s="256"/>
      <c r="BM347" s="256"/>
      <c r="BN347" s="256"/>
      <c r="BO347" s="256"/>
      <c r="BP347" s="256"/>
      <c r="BQ347" s="256"/>
      <c r="BR347" s="256"/>
      <c r="BS347" s="256"/>
      <c r="BT347" s="256"/>
      <c r="BU347" s="258"/>
      <c r="BV347" s="258"/>
      <c r="BW347" s="258"/>
      <c r="BX347" s="258"/>
      <c r="BY347" s="258"/>
      <c r="BZ347" s="258"/>
      <c r="CA347" s="258"/>
      <c r="CB347" s="258"/>
      <c r="CC347" s="258"/>
      <c r="CD347" s="258"/>
      <c r="CE347" s="258"/>
      <c r="CF347" s="258"/>
      <c r="CG347" s="258"/>
      <c r="CH347" s="258"/>
      <c r="CI347" s="258"/>
      <c r="CJ347" s="258"/>
      <c r="CK347" s="258"/>
      <c r="CL347" s="258"/>
      <c r="CM347" s="258"/>
      <c r="CN347" s="258"/>
      <c r="CO347" s="258"/>
      <c r="CP347" s="258"/>
      <c r="CQ347" s="258"/>
      <c r="CR347" s="258"/>
      <c r="CS347" s="258"/>
      <c r="CT347" s="258"/>
      <c r="CU347" s="258"/>
      <c r="CV347" s="258"/>
      <c r="CW347" s="258"/>
      <c r="CX347" s="258"/>
      <c r="CY347" s="258"/>
      <c r="CZ347" s="258"/>
      <c r="DA347" s="258"/>
      <c r="DB347" s="258"/>
      <c r="DC347" s="256"/>
    </row>
    <row r="348" spans="1:107" s="67" customFormat="1" thickBot="1" x14ac:dyDescent="0.3">
      <c r="A348" s="322" t="s">
        <v>365</v>
      </c>
      <c r="B348" s="323"/>
      <c r="C348" s="323"/>
      <c r="D348" s="323"/>
      <c r="E348" s="15"/>
      <c r="F348" s="15"/>
      <c r="G348" s="15"/>
      <c r="H348" s="16"/>
      <c r="I348" s="16"/>
      <c r="J348" s="16"/>
      <c r="K348" s="17"/>
      <c r="L348" s="327"/>
      <c r="M348" s="327"/>
      <c r="N348" s="17"/>
      <c r="O348" s="327"/>
      <c r="P348" s="17"/>
      <c r="Q348" s="377" t="s">
        <v>16</v>
      </c>
      <c r="R348" s="17"/>
      <c r="S348" s="17"/>
      <c r="T348" s="104"/>
      <c r="U348" s="16"/>
      <c r="V348" s="16"/>
      <c r="W348" s="116"/>
      <c r="X348" s="397" t="s">
        <v>2</v>
      </c>
      <c r="Y348" s="397"/>
      <c r="Z348" s="397"/>
      <c r="AA348" s="397"/>
      <c r="AB348" s="16"/>
      <c r="AC348" s="16"/>
      <c r="AD348" s="16"/>
      <c r="AE348" s="16"/>
      <c r="AF348" s="16"/>
      <c r="AG348" s="16"/>
      <c r="AH348" s="16"/>
      <c r="AI348" s="16"/>
      <c r="AJ348" s="16"/>
      <c r="AK348" s="16"/>
      <c r="BC348" s="257"/>
      <c r="BD348" s="257"/>
      <c r="BE348" s="257"/>
      <c r="BF348" s="257"/>
      <c r="BG348" s="257"/>
      <c r="BH348" s="257"/>
      <c r="BI348" s="257"/>
      <c r="BJ348" s="257"/>
      <c r="BK348" s="257"/>
      <c r="BL348" s="257"/>
      <c r="BM348" s="257"/>
      <c r="BN348" s="257"/>
      <c r="BO348" s="257"/>
      <c r="BP348" s="257"/>
      <c r="BQ348" s="257"/>
      <c r="BR348" s="257"/>
      <c r="BS348" s="257"/>
      <c r="BT348" s="257"/>
      <c r="BU348" s="258"/>
      <c r="BV348" s="258"/>
      <c r="BW348" s="258"/>
      <c r="BX348" s="258"/>
      <c r="BY348" s="258"/>
      <c r="BZ348" s="258"/>
      <c r="CA348" s="258"/>
      <c r="CB348" s="258"/>
      <c r="CC348" s="258"/>
      <c r="CD348" s="258"/>
      <c r="CE348" s="258"/>
      <c r="CF348" s="258"/>
      <c r="CG348" s="258"/>
      <c r="CH348" s="258"/>
      <c r="CI348" s="258"/>
      <c r="CJ348" s="258"/>
      <c r="CK348" s="258"/>
      <c r="CL348" s="258"/>
      <c r="CM348" s="258"/>
      <c r="CN348" s="258"/>
      <c r="CO348" s="258"/>
      <c r="CP348" s="258"/>
      <c r="CQ348" s="258"/>
      <c r="CR348" s="258"/>
      <c r="CS348" s="258"/>
      <c r="CT348" s="258"/>
      <c r="CU348" s="258"/>
      <c r="CV348" s="258"/>
      <c r="CW348" s="258"/>
      <c r="CX348" s="258"/>
      <c r="CY348" s="258"/>
      <c r="CZ348" s="258"/>
      <c r="DA348" s="258"/>
      <c r="DB348" s="258"/>
      <c r="DC348" s="257"/>
    </row>
    <row r="349" spans="1:107" s="7" customFormat="1" ht="45.75" thickBot="1" x14ac:dyDescent="0.3">
      <c r="A349" s="22" t="s">
        <v>81</v>
      </c>
      <c r="B349" s="23" t="s">
        <v>4</v>
      </c>
      <c r="C349" s="23" t="s">
        <v>62</v>
      </c>
      <c r="D349" s="23" t="s">
        <v>351</v>
      </c>
      <c r="E349" s="23" t="s">
        <v>7</v>
      </c>
      <c r="F349" s="23" t="s">
        <v>65</v>
      </c>
      <c r="G349" s="22" t="s">
        <v>9</v>
      </c>
      <c r="H349" s="22" t="s">
        <v>78</v>
      </c>
      <c r="I349" s="22" t="s">
        <v>11</v>
      </c>
      <c r="J349" s="22" t="s">
        <v>12</v>
      </c>
      <c r="K349" s="2"/>
      <c r="L349" s="326"/>
      <c r="M349" s="326"/>
      <c r="N349" s="2"/>
      <c r="O349" s="326"/>
      <c r="P349" s="2"/>
      <c r="Q349" s="378"/>
      <c r="R349" s="4"/>
      <c r="S349" s="2"/>
      <c r="T349" s="26" t="s">
        <v>17</v>
      </c>
      <c r="U349" s="6"/>
      <c r="V349" s="3"/>
      <c r="W349" s="237"/>
      <c r="X349" s="238" t="s">
        <v>18</v>
      </c>
      <c r="Y349" s="239" t="s">
        <v>19</v>
      </c>
      <c r="Z349" s="239" t="s">
        <v>20</v>
      </c>
      <c r="AA349" s="239" t="s">
        <v>21</v>
      </c>
      <c r="AB349" s="3"/>
      <c r="AC349" s="3"/>
      <c r="AD349" s="3"/>
      <c r="AE349" s="3"/>
      <c r="AF349" s="3"/>
      <c r="AG349" s="3"/>
      <c r="AH349" s="3"/>
      <c r="AI349" s="3"/>
      <c r="AJ349" s="3"/>
      <c r="AK349" s="3"/>
      <c r="AT349"/>
      <c r="AU349"/>
      <c r="AV349"/>
      <c r="AW349"/>
      <c r="AX349"/>
      <c r="AY349"/>
      <c r="AZ349"/>
      <c r="BA349"/>
      <c r="BB349"/>
      <c r="BU349" s="113"/>
      <c r="BV349" s="113"/>
      <c r="BW349" s="113"/>
      <c r="BX349" s="113"/>
      <c r="BY349" s="113"/>
      <c r="BZ349" s="113"/>
      <c r="CA349" s="113"/>
      <c r="CB349" s="113"/>
      <c r="CC349" s="113"/>
      <c r="CD349" s="113"/>
      <c r="CE349" s="113"/>
      <c r="CF349" s="113"/>
      <c r="CG349" s="113"/>
      <c r="CH349" s="113"/>
      <c r="CI349" s="113"/>
      <c r="CJ349" s="113"/>
      <c r="CK349" s="113"/>
      <c r="CL349" s="113"/>
      <c r="CM349" s="113"/>
      <c r="CN349" s="113"/>
      <c r="CO349" s="113"/>
      <c r="CP349" s="113"/>
      <c r="CQ349" s="113"/>
      <c r="CR349" s="113"/>
      <c r="CS349" s="113"/>
      <c r="CT349" s="113"/>
      <c r="CU349" s="113"/>
      <c r="CV349" s="113"/>
      <c r="CW349" s="113"/>
      <c r="CX349" s="113"/>
      <c r="CY349" s="113"/>
      <c r="CZ349" s="113"/>
      <c r="DA349" s="113"/>
      <c r="DB349" s="113"/>
    </row>
    <row r="350" spans="1:107" s="7" customFormat="1" ht="33.75" customHeight="1" thickBot="1" x14ac:dyDescent="0.3">
      <c r="A350" s="28">
        <v>157</v>
      </c>
      <c r="B350" s="29">
        <v>42295900</v>
      </c>
      <c r="C350" s="29">
        <v>1196491290</v>
      </c>
      <c r="D350" s="29" t="s">
        <v>420</v>
      </c>
      <c r="E350" s="29" t="s">
        <v>420</v>
      </c>
      <c r="F350" s="29" t="s">
        <v>24</v>
      </c>
      <c r="G350" s="30">
        <v>0</v>
      </c>
      <c r="H350" s="120">
        <v>1</v>
      </c>
      <c r="I350" s="33">
        <f>H350*6.77/100</f>
        <v>6.7699999999999996E-2</v>
      </c>
      <c r="J350" s="33">
        <f>H350+I350</f>
        <v>1.0677000000000001</v>
      </c>
      <c r="K350" s="2"/>
      <c r="L350" s="197">
        <f>H350*39.5/100</f>
        <v>0.39500000000000002</v>
      </c>
      <c r="M350" s="197">
        <f>H350+L350</f>
        <v>1.395</v>
      </c>
      <c r="N350" s="2"/>
      <c r="O350" s="34"/>
      <c r="P350" s="2"/>
      <c r="Q350" s="197">
        <v>5104000</v>
      </c>
      <c r="R350" s="4"/>
      <c r="S350" s="2"/>
      <c r="T350" s="33">
        <f>Z350</f>
        <v>2200000</v>
      </c>
      <c r="U350" s="6"/>
      <c r="V350" s="3"/>
      <c r="W350" s="226" t="s">
        <v>191</v>
      </c>
      <c r="X350" s="240">
        <v>2200000</v>
      </c>
      <c r="Y350" s="241">
        <v>0</v>
      </c>
      <c r="Z350" s="242">
        <f>X350</f>
        <v>2200000</v>
      </c>
      <c r="AA350" s="72"/>
      <c r="AB350" s="3"/>
      <c r="AC350" s="3"/>
      <c r="AD350" s="3"/>
      <c r="AE350" s="3"/>
      <c r="AF350" s="3"/>
      <c r="AG350" s="3"/>
      <c r="AH350" s="3"/>
      <c r="AI350" s="3"/>
      <c r="AJ350" s="3"/>
      <c r="AK350" s="3"/>
      <c r="AT350"/>
      <c r="AU350"/>
      <c r="AV350"/>
      <c r="AW350"/>
      <c r="AX350"/>
      <c r="AY350"/>
      <c r="AZ350"/>
      <c r="BA350"/>
      <c r="BB350"/>
      <c r="BU350" s="113"/>
      <c r="BV350" s="113"/>
      <c r="BW350" s="113"/>
      <c r="BX350" s="113"/>
      <c r="BY350" s="113"/>
      <c r="BZ350" s="113"/>
      <c r="CA350" s="113"/>
      <c r="CB350" s="113"/>
      <c r="CC350" s="113"/>
      <c r="CD350" s="113"/>
      <c r="CE350" s="113"/>
      <c r="CF350" s="113"/>
      <c r="CG350" s="113"/>
      <c r="CH350" s="113"/>
      <c r="CI350" s="113"/>
      <c r="CJ350" s="113"/>
      <c r="CK350" s="113"/>
      <c r="CL350" s="113"/>
      <c r="CM350" s="113"/>
      <c r="CN350" s="113"/>
      <c r="CO350" s="113"/>
      <c r="CP350" s="113"/>
      <c r="CQ350" s="113"/>
      <c r="CR350" s="113"/>
      <c r="CS350" s="113"/>
      <c r="CT350" s="113"/>
      <c r="CU350" s="113"/>
      <c r="CV350" s="113"/>
      <c r="CW350" s="113"/>
      <c r="CX350" s="113"/>
      <c r="CY350" s="113"/>
      <c r="CZ350" s="113"/>
      <c r="DA350" s="113"/>
      <c r="DB350" s="113"/>
    </row>
    <row r="351" spans="1:107" s="7" customFormat="1" ht="9" customHeight="1" thickBot="1" x14ac:dyDescent="0.3">
      <c r="A351" s="41"/>
      <c r="B351" s="41"/>
      <c r="C351" s="41"/>
      <c r="D351" s="41"/>
      <c r="E351" s="41"/>
      <c r="F351" s="41"/>
      <c r="G351" s="41"/>
      <c r="H351" s="3"/>
      <c r="I351" s="3"/>
      <c r="J351" s="3"/>
      <c r="K351" s="2"/>
      <c r="L351" s="4"/>
      <c r="M351" s="4"/>
      <c r="N351" s="4"/>
      <c r="O351" s="4"/>
      <c r="P351" s="4"/>
      <c r="Q351" s="4"/>
      <c r="R351" s="4"/>
      <c r="S351" s="4"/>
      <c r="T351" s="5"/>
      <c r="U351" s="6"/>
      <c r="V351" s="3"/>
      <c r="W351" s="3"/>
      <c r="X351" s="3"/>
      <c r="Y351" s="3"/>
      <c r="Z351" s="3"/>
      <c r="AA351" s="3"/>
      <c r="AB351" s="3"/>
      <c r="AC351" s="3"/>
      <c r="AD351" s="3"/>
      <c r="AE351" s="3"/>
      <c r="AF351" s="3"/>
      <c r="AG351" s="3"/>
      <c r="AH351" s="3"/>
      <c r="AI351" s="3"/>
      <c r="AJ351" s="3"/>
      <c r="AK351" s="3"/>
      <c r="AT351"/>
      <c r="AU351"/>
      <c r="AV351"/>
      <c r="AW351"/>
      <c r="AX351"/>
      <c r="AY351"/>
      <c r="AZ351"/>
      <c r="BA351"/>
      <c r="BB351"/>
      <c r="BU351" s="113"/>
      <c r="BV351" s="113"/>
      <c r="BW351" s="113"/>
      <c r="BX351" s="113"/>
      <c r="BY351" s="113"/>
      <c r="BZ351" s="113"/>
      <c r="CA351" s="113"/>
      <c r="CB351" s="113"/>
      <c r="CC351" s="113"/>
      <c r="CD351" s="113"/>
      <c r="CE351" s="113"/>
      <c r="CF351" s="113"/>
      <c r="CG351" s="113"/>
      <c r="CH351" s="113"/>
      <c r="CI351" s="113"/>
      <c r="CJ351" s="113"/>
      <c r="CK351" s="113"/>
      <c r="CL351" s="113"/>
      <c r="CM351" s="113"/>
      <c r="CN351" s="113"/>
      <c r="CO351" s="113"/>
      <c r="CP351" s="113"/>
      <c r="CQ351" s="113"/>
      <c r="CR351" s="113"/>
      <c r="CS351" s="113"/>
      <c r="CT351" s="113"/>
      <c r="CU351" s="113"/>
      <c r="CV351" s="113"/>
      <c r="CW351" s="113"/>
      <c r="CX351" s="113"/>
      <c r="CY351" s="113"/>
      <c r="CZ351" s="113"/>
      <c r="DA351" s="113"/>
      <c r="DB351" s="113"/>
    </row>
    <row r="352" spans="1:107" s="7" customFormat="1" hidden="1" thickBot="1" x14ac:dyDescent="0.3">
      <c r="A352" s="61"/>
      <c r="B352" s="61"/>
      <c r="C352" s="61"/>
      <c r="D352" s="61"/>
      <c r="E352" s="61"/>
      <c r="F352" s="61"/>
      <c r="G352" s="61"/>
      <c r="H352" s="3"/>
      <c r="I352" s="3"/>
      <c r="J352" s="3"/>
      <c r="K352" s="2"/>
      <c r="L352" s="4"/>
      <c r="M352" s="4"/>
      <c r="N352" s="4"/>
      <c r="O352" s="4"/>
      <c r="P352" s="4"/>
      <c r="Q352" s="4"/>
      <c r="R352" s="4"/>
      <c r="S352" s="4"/>
      <c r="T352" s="5"/>
      <c r="U352" s="6"/>
      <c r="V352" s="3"/>
      <c r="W352" s="3"/>
      <c r="X352" s="3"/>
      <c r="Y352" s="3"/>
      <c r="Z352" s="3"/>
      <c r="AA352" s="3"/>
      <c r="AB352" s="3"/>
      <c r="AC352" s="3"/>
      <c r="AD352" s="3"/>
      <c r="AE352" s="3"/>
      <c r="AF352" s="3"/>
      <c r="AG352" s="3"/>
      <c r="AH352" s="3"/>
      <c r="AI352" s="3"/>
      <c r="AJ352" s="3"/>
      <c r="AK352" s="3"/>
      <c r="AT352"/>
      <c r="AU352"/>
      <c r="AV352"/>
      <c r="AW352"/>
      <c r="AX352"/>
      <c r="AY352"/>
      <c r="AZ352"/>
      <c r="BA352"/>
      <c r="BB352"/>
      <c r="BU352" s="113"/>
      <c r="BV352" s="113"/>
      <c r="BW352" s="113"/>
      <c r="BX352" s="113"/>
      <c r="BY352" s="113"/>
      <c r="BZ352" s="113"/>
      <c r="CA352" s="113"/>
      <c r="CB352" s="113"/>
      <c r="CC352" s="113"/>
      <c r="CD352" s="113"/>
      <c r="CE352" s="113"/>
      <c r="CF352" s="113"/>
      <c r="CG352" s="113"/>
      <c r="CH352" s="113"/>
      <c r="CI352" s="113"/>
      <c r="CJ352" s="113"/>
      <c r="CK352" s="113"/>
      <c r="CL352" s="113"/>
      <c r="CM352" s="113"/>
      <c r="CN352" s="113"/>
      <c r="CO352" s="113"/>
      <c r="CP352" s="113"/>
      <c r="CQ352" s="113"/>
      <c r="CR352" s="113"/>
      <c r="CS352" s="113"/>
      <c r="CT352" s="113"/>
      <c r="CU352" s="113"/>
      <c r="CV352" s="113"/>
      <c r="CW352" s="113"/>
      <c r="CX352" s="113"/>
      <c r="CY352" s="113"/>
      <c r="CZ352" s="113"/>
      <c r="DA352" s="113"/>
      <c r="DB352" s="113"/>
    </row>
    <row r="353" spans="1:107" s="7" customFormat="1" hidden="1" thickBot="1" x14ac:dyDescent="0.3">
      <c r="A353" s="61"/>
      <c r="B353" s="61"/>
      <c r="C353" s="61"/>
      <c r="D353" s="61"/>
      <c r="E353" s="61"/>
      <c r="F353" s="61"/>
      <c r="G353" s="61"/>
      <c r="H353" s="3"/>
      <c r="I353" s="3"/>
      <c r="J353" s="3"/>
      <c r="K353" s="2"/>
      <c r="L353" s="4"/>
      <c r="M353" s="4"/>
      <c r="N353" s="4"/>
      <c r="O353" s="4"/>
      <c r="P353" s="4"/>
      <c r="Q353" s="4"/>
      <c r="R353" s="4"/>
      <c r="S353" s="4"/>
      <c r="T353" s="5"/>
      <c r="U353" s="6"/>
      <c r="V353" s="3"/>
      <c r="W353" s="3"/>
      <c r="X353" s="3"/>
      <c r="Y353" s="3"/>
      <c r="Z353" s="3"/>
      <c r="AA353" s="3"/>
      <c r="AB353" s="3"/>
      <c r="AC353" s="3"/>
      <c r="AD353" s="3"/>
      <c r="AE353" s="3"/>
      <c r="AF353" s="3"/>
      <c r="AG353" s="3"/>
      <c r="AH353" s="3"/>
      <c r="AI353" s="3"/>
      <c r="AJ353" s="3"/>
      <c r="AK353" s="3"/>
      <c r="AT353"/>
      <c r="AU353"/>
      <c r="AV353"/>
      <c r="AW353"/>
      <c r="AX353"/>
      <c r="AY353"/>
      <c r="AZ353"/>
      <c r="BA353"/>
      <c r="BB353"/>
      <c r="BU353" s="113"/>
      <c r="BV353" s="113"/>
      <c r="BW353" s="113"/>
      <c r="BX353" s="113"/>
      <c r="BY353" s="113"/>
      <c r="BZ353" s="113"/>
      <c r="CA353" s="113"/>
      <c r="CB353" s="113"/>
      <c r="CC353" s="113"/>
      <c r="CD353" s="113"/>
      <c r="CE353" s="113"/>
      <c r="CF353" s="113"/>
      <c r="CG353" s="113"/>
      <c r="CH353" s="113"/>
      <c r="CI353" s="113"/>
      <c r="CJ353" s="113"/>
      <c r="CK353" s="113"/>
      <c r="CL353" s="113"/>
      <c r="CM353" s="113"/>
      <c r="CN353" s="113"/>
      <c r="CO353" s="113"/>
      <c r="CP353" s="113"/>
      <c r="CQ353" s="113"/>
      <c r="CR353" s="113"/>
      <c r="CS353" s="113"/>
      <c r="CT353" s="113"/>
      <c r="CU353" s="113"/>
      <c r="CV353" s="113"/>
      <c r="CW353" s="113"/>
      <c r="CX353" s="113"/>
      <c r="CY353" s="113"/>
      <c r="CZ353" s="113"/>
      <c r="DA353" s="113"/>
      <c r="DB353" s="113"/>
    </row>
    <row r="354" spans="1:107" s="65" customFormat="1" ht="23.25" customHeight="1" thickBot="1" x14ac:dyDescent="0.3">
      <c r="A354" s="318" t="s">
        <v>421</v>
      </c>
      <c r="B354" s="319"/>
      <c r="C354" s="319"/>
      <c r="D354" s="319"/>
      <c r="E354" s="43"/>
      <c r="F354" s="43"/>
      <c r="G354" s="43"/>
      <c r="H354" s="62"/>
      <c r="I354" s="62"/>
      <c r="J354" s="62"/>
      <c r="K354" s="63"/>
      <c r="L354" s="327"/>
      <c r="M354" s="327"/>
      <c r="N354" s="63"/>
      <c r="O354" s="327" t="s">
        <v>15</v>
      </c>
      <c r="P354" s="63"/>
      <c r="Q354" s="291"/>
      <c r="R354" s="63"/>
      <c r="S354" s="63"/>
      <c r="T354" s="49"/>
      <c r="U354" s="62"/>
      <c r="V354" s="62"/>
      <c r="W354" s="62"/>
      <c r="X354" s="62"/>
      <c r="Y354" s="62"/>
      <c r="Z354" s="62"/>
      <c r="AA354" s="62"/>
      <c r="AB354" s="62"/>
      <c r="AC354" s="62"/>
      <c r="AD354" s="62"/>
      <c r="AE354" s="62"/>
      <c r="AF354" s="62"/>
      <c r="AG354" s="62"/>
      <c r="AH354" s="62"/>
      <c r="AI354" s="62"/>
      <c r="AJ354" s="62"/>
      <c r="AK354" s="62"/>
      <c r="BC354" s="256"/>
      <c r="BD354" s="256"/>
      <c r="BE354" s="256"/>
      <c r="BF354" s="256"/>
      <c r="BG354" s="256"/>
      <c r="BH354" s="256"/>
      <c r="BI354" s="256"/>
      <c r="BJ354" s="256"/>
      <c r="BK354" s="256"/>
      <c r="BL354" s="256"/>
      <c r="BM354" s="256"/>
      <c r="BN354" s="256"/>
      <c r="BO354" s="256"/>
      <c r="BP354" s="256"/>
      <c r="BQ354" s="256"/>
      <c r="BR354" s="256"/>
      <c r="BS354" s="256"/>
      <c r="BT354" s="256"/>
      <c r="BU354" s="258"/>
      <c r="BV354" s="258"/>
      <c r="BW354" s="258"/>
      <c r="BX354" s="258"/>
      <c r="BY354" s="258"/>
      <c r="BZ354" s="258"/>
      <c r="CA354" s="258"/>
      <c r="CB354" s="258"/>
      <c r="CC354" s="258"/>
      <c r="CD354" s="258"/>
      <c r="CE354" s="258"/>
      <c r="CF354" s="258"/>
      <c r="CG354" s="258"/>
      <c r="CH354" s="258"/>
      <c r="CI354" s="258"/>
      <c r="CJ354" s="258"/>
      <c r="CK354" s="258"/>
      <c r="CL354" s="258"/>
      <c r="CM354" s="258"/>
      <c r="CN354" s="258"/>
      <c r="CO354" s="258"/>
      <c r="CP354" s="258"/>
      <c r="CQ354" s="258"/>
      <c r="CR354" s="258"/>
      <c r="CS354" s="258"/>
      <c r="CT354" s="258"/>
      <c r="CU354" s="258"/>
      <c r="CV354" s="258"/>
      <c r="CW354" s="258"/>
      <c r="CX354" s="258"/>
      <c r="CY354" s="258"/>
      <c r="CZ354" s="258"/>
      <c r="DA354" s="258"/>
      <c r="DB354" s="258"/>
      <c r="DC354" s="256"/>
    </row>
    <row r="355" spans="1:107" s="67" customFormat="1" thickBot="1" x14ac:dyDescent="0.3">
      <c r="A355" s="322" t="s">
        <v>422</v>
      </c>
      <c r="B355" s="323"/>
      <c r="C355" s="323"/>
      <c r="D355" s="323"/>
      <c r="E355" s="15"/>
      <c r="F355" s="15"/>
      <c r="G355" s="15"/>
      <c r="H355" s="16"/>
      <c r="I355" s="16"/>
      <c r="J355" s="16"/>
      <c r="K355" s="17"/>
      <c r="L355" s="327"/>
      <c r="M355" s="327"/>
      <c r="N355" s="17"/>
      <c r="O355" s="327"/>
      <c r="P355" s="17"/>
      <c r="Q355" s="377" t="s">
        <v>16</v>
      </c>
      <c r="R355" s="17"/>
      <c r="S355" s="17"/>
      <c r="T355" s="104"/>
      <c r="U355" s="16"/>
      <c r="V355" s="16"/>
      <c r="W355" s="116"/>
      <c r="X355" s="397" t="s">
        <v>2</v>
      </c>
      <c r="Y355" s="397"/>
      <c r="Z355" s="397"/>
      <c r="AA355" s="397"/>
      <c r="AB355" s="16"/>
      <c r="AC355" s="116"/>
      <c r="AD355" s="397" t="s">
        <v>269</v>
      </c>
      <c r="AE355" s="397"/>
      <c r="AF355" s="397"/>
      <c r="AG355" s="397"/>
      <c r="AH355" s="16"/>
      <c r="AI355" s="16"/>
      <c r="AJ355" s="16"/>
      <c r="AK355" s="16"/>
      <c r="BC355" s="257"/>
      <c r="BD355" s="257"/>
      <c r="BE355" s="257"/>
      <c r="BF355" s="257"/>
      <c r="BG355" s="257"/>
      <c r="BH355" s="257"/>
      <c r="BI355" s="257"/>
      <c r="BJ355" s="257"/>
      <c r="BK355" s="257"/>
      <c r="BL355" s="257"/>
      <c r="BM355" s="257"/>
      <c r="BN355" s="257"/>
      <c r="BO355" s="257"/>
      <c r="BP355" s="257"/>
      <c r="BQ355" s="257"/>
      <c r="BR355" s="257"/>
      <c r="BS355" s="257"/>
      <c r="BT355" s="257"/>
      <c r="BU355" s="258"/>
      <c r="BV355" s="258"/>
      <c r="BW355" s="258"/>
      <c r="BX355" s="258"/>
      <c r="BY355" s="258"/>
      <c r="BZ355" s="258"/>
      <c r="CA355" s="258"/>
      <c r="CB355" s="258"/>
      <c r="CC355" s="258"/>
      <c r="CD355" s="258"/>
      <c r="CE355" s="258"/>
      <c r="CF355" s="258"/>
      <c r="CG355" s="258"/>
      <c r="CH355" s="258"/>
      <c r="CI355" s="258"/>
      <c r="CJ355" s="258"/>
      <c r="CK355" s="258"/>
      <c r="CL355" s="258"/>
      <c r="CM355" s="258"/>
      <c r="CN355" s="258"/>
      <c r="CO355" s="258"/>
      <c r="CP355" s="258"/>
      <c r="CQ355" s="258"/>
      <c r="CR355" s="258"/>
      <c r="CS355" s="258"/>
      <c r="CT355" s="258"/>
      <c r="CU355" s="258"/>
      <c r="CV355" s="258"/>
      <c r="CW355" s="258"/>
      <c r="CX355" s="258"/>
      <c r="CY355" s="258"/>
      <c r="CZ355" s="258"/>
      <c r="DA355" s="258"/>
      <c r="DB355" s="258"/>
      <c r="DC355" s="257"/>
    </row>
    <row r="356" spans="1:107" s="7" customFormat="1" ht="45.75" thickBot="1" x14ac:dyDescent="0.3">
      <c r="A356" s="22" t="s">
        <v>81</v>
      </c>
      <c r="B356" s="23" t="s">
        <v>4</v>
      </c>
      <c r="C356" s="23" t="s">
        <v>62</v>
      </c>
      <c r="D356" s="23" t="s">
        <v>351</v>
      </c>
      <c r="E356" s="23" t="s">
        <v>7</v>
      </c>
      <c r="F356" s="23" t="s">
        <v>65</v>
      </c>
      <c r="G356" s="22" t="s">
        <v>9</v>
      </c>
      <c r="H356" s="22" t="s">
        <v>78</v>
      </c>
      <c r="I356" s="22" t="s">
        <v>11</v>
      </c>
      <c r="J356" s="22" t="s">
        <v>12</v>
      </c>
      <c r="K356" s="2"/>
      <c r="L356" s="326"/>
      <c r="M356" s="326"/>
      <c r="N356" s="2"/>
      <c r="O356" s="326"/>
      <c r="P356" s="2"/>
      <c r="Q356" s="378"/>
      <c r="R356" s="4"/>
      <c r="S356" s="2"/>
      <c r="T356" s="26" t="s">
        <v>17</v>
      </c>
      <c r="U356" s="6"/>
      <c r="V356" s="3"/>
      <c r="W356" s="237"/>
      <c r="X356" s="239" t="s">
        <v>18</v>
      </c>
      <c r="Y356" s="239" t="s">
        <v>19</v>
      </c>
      <c r="Z356" s="239" t="s">
        <v>20</v>
      </c>
      <c r="AA356" s="239" t="s">
        <v>21</v>
      </c>
      <c r="AB356" s="3"/>
      <c r="AC356" s="237"/>
      <c r="AD356" s="239" t="s">
        <v>18</v>
      </c>
      <c r="AE356" s="239" t="s">
        <v>19</v>
      </c>
      <c r="AF356" s="239" t="s">
        <v>20</v>
      </c>
      <c r="AG356" s="239" t="s">
        <v>21</v>
      </c>
      <c r="AH356" s="3"/>
      <c r="AI356" s="3"/>
      <c r="AJ356" s="3"/>
      <c r="AK356" s="3"/>
      <c r="AT356"/>
      <c r="AU356"/>
      <c r="AV356"/>
      <c r="AW356"/>
      <c r="AX356"/>
      <c r="AY356"/>
      <c r="AZ356"/>
      <c r="BA356"/>
      <c r="BB356"/>
      <c r="BU356" s="113"/>
      <c r="BV356" s="113"/>
      <c r="BW356" s="113"/>
      <c r="BX356" s="113"/>
      <c r="BY356" s="113"/>
      <c r="BZ356" s="113"/>
      <c r="CA356" s="113"/>
      <c r="CB356" s="113"/>
      <c r="CC356" s="113"/>
      <c r="CD356" s="113"/>
      <c r="CE356" s="113"/>
      <c r="CF356" s="113"/>
      <c r="CG356" s="113"/>
      <c r="CH356" s="113"/>
      <c r="CI356" s="113"/>
      <c r="CJ356" s="113"/>
      <c r="CK356" s="113"/>
      <c r="CL356" s="113"/>
      <c r="CM356" s="113"/>
      <c r="CN356" s="113"/>
      <c r="CO356" s="113"/>
      <c r="CP356" s="113"/>
      <c r="CQ356" s="113"/>
      <c r="CR356" s="113"/>
      <c r="CS356" s="113"/>
      <c r="CT356" s="113"/>
      <c r="CU356" s="113"/>
      <c r="CV356" s="113"/>
      <c r="CW356" s="113"/>
      <c r="CX356" s="113"/>
      <c r="CY356" s="113"/>
      <c r="CZ356" s="113"/>
      <c r="DA356" s="113"/>
      <c r="DB356" s="113"/>
    </row>
    <row r="357" spans="1:107" s="7" customFormat="1" ht="24" customHeight="1" thickBot="1" x14ac:dyDescent="0.3">
      <c r="A357" s="28">
        <v>158</v>
      </c>
      <c r="B357" s="41">
        <v>42203400</v>
      </c>
      <c r="C357" s="28">
        <v>1186220132</v>
      </c>
      <c r="D357" s="29" t="s">
        <v>423</v>
      </c>
      <c r="E357" s="29" t="s">
        <v>423</v>
      </c>
      <c r="F357" s="29" t="s">
        <v>24</v>
      </c>
      <c r="G357" s="42">
        <v>0</v>
      </c>
      <c r="H357" s="33">
        <v>1300000</v>
      </c>
      <c r="I357" s="33">
        <f>H357*6.77/100</f>
        <v>88010</v>
      </c>
      <c r="J357" s="33">
        <f>H357+I357</f>
        <v>1388010</v>
      </c>
      <c r="K357" s="2"/>
      <c r="L357" s="33">
        <f>H357*39.5/100</f>
        <v>513500</v>
      </c>
      <c r="M357" s="33">
        <f>H357+L357</f>
        <v>1813500</v>
      </c>
      <c r="N357" s="2"/>
      <c r="O357" s="34"/>
      <c r="P357" s="2"/>
      <c r="Q357" s="153">
        <v>1480000</v>
      </c>
      <c r="R357" s="4"/>
      <c r="S357" s="2"/>
      <c r="T357" s="33">
        <f>AF357</f>
        <v>1550000</v>
      </c>
      <c r="U357" s="6"/>
      <c r="V357" s="3"/>
      <c r="W357" s="72"/>
      <c r="X357" s="74">
        <v>8376000</v>
      </c>
      <c r="Y357" s="74">
        <v>1340160</v>
      </c>
      <c r="Z357" s="74">
        <f>+X357+Y357</f>
        <v>9716160</v>
      </c>
      <c r="AA357" s="72"/>
      <c r="AB357" s="3"/>
      <c r="AC357" s="72"/>
      <c r="AD357" s="74">
        <v>1550000</v>
      </c>
      <c r="AE357" s="72">
        <v>0</v>
      </c>
      <c r="AF357" s="74">
        <f>AD357</f>
        <v>1550000</v>
      </c>
      <c r="AG357" s="72"/>
      <c r="AH357" s="3"/>
      <c r="AI357" s="3"/>
      <c r="AJ357" s="3"/>
      <c r="AK357" s="3"/>
      <c r="AT357"/>
      <c r="AU357"/>
      <c r="AV357"/>
      <c r="AW357"/>
      <c r="AX357"/>
      <c r="AY357"/>
      <c r="AZ357"/>
      <c r="BA357"/>
      <c r="BB357"/>
      <c r="BU357" s="113"/>
      <c r="BV357" s="113"/>
      <c r="BW357" s="113"/>
      <c r="BX357" s="113"/>
      <c r="BY357" s="113"/>
      <c r="BZ357" s="113"/>
      <c r="CA357" s="113"/>
      <c r="CB357" s="113"/>
      <c r="CC357" s="113"/>
      <c r="CD357" s="113"/>
      <c r="CE357" s="113"/>
      <c r="CF357" s="113"/>
      <c r="CG357" s="113"/>
      <c r="CH357" s="113"/>
      <c r="CI357" s="113"/>
      <c r="CJ357" s="113"/>
      <c r="CK357" s="113"/>
      <c r="CL357" s="113"/>
      <c r="CM357" s="113"/>
      <c r="CN357" s="113"/>
      <c r="CO357" s="113"/>
      <c r="CP357" s="113"/>
      <c r="CQ357" s="113"/>
      <c r="CR357" s="113"/>
      <c r="CS357" s="113"/>
      <c r="CT357" s="113"/>
      <c r="CU357" s="113"/>
      <c r="CV357" s="113"/>
      <c r="CW357" s="113"/>
      <c r="CX357" s="113"/>
      <c r="CY357" s="113"/>
      <c r="CZ357" s="113"/>
      <c r="DA357" s="113"/>
      <c r="DB357" s="113"/>
    </row>
    <row r="358" spans="1:107" s="7" customFormat="1" ht="20.25" customHeight="1" thickBot="1" x14ac:dyDescent="0.3">
      <c r="A358" s="28">
        <v>159</v>
      </c>
      <c r="B358" s="111">
        <v>42203400</v>
      </c>
      <c r="C358" s="29">
        <v>1186220126</v>
      </c>
      <c r="D358" s="29" t="s">
        <v>424</v>
      </c>
      <c r="E358" s="29" t="s">
        <v>424</v>
      </c>
      <c r="F358" s="29" t="s">
        <v>24</v>
      </c>
      <c r="G358" s="30">
        <v>0</v>
      </c>
      <c r="H358" s="120">
        <v>1</v>
      </c>
      <c r="I358" s="33">
        <f>H358*6.77/100</f>
        <v>6.7699999999999996E-2</v>
      </c>
      <c r="J358" s="33">
        <f>H358+I358</f>
        <v>1.0677000000000001</v>
      </c>
      <c r="K358" s="2"/>
      <c r="L358" s="197">
        <f>H358*39.5/100</f>
        <v>0.39500000000000002</v>
      </c>
      <c r="M358" s="33">
        <f>H358+L358</f>
        <v>1.395</v>
      </c>
      <c r="N358" s="2"/>
      <c r="O358" s="34"/>
      <c r="P358" s="2"/>
      <c r="Q358" s="153">
        <v>1576000</v>
      </c>
      <c r="R358" s="4">
        <f>Q358*39.5/100</f>
        <v>622520</v>
      </c>
      <c r="S358" s="169">
        <f>Q358+R358</f>
        <v>2198520</v>
      </c>
      <c r="T358" s="33">
        <f>S358</f>
        <v>2198520</v>
      </c>
      <c r="U358" s="6"/>
      <c r="V358" s="3"/>
      <c r="W358" s="72" t="s">
        <v>121</v>
      </c>
      <c r="X358" s="74">
        <v>8376000</v>
      </c>
      <c r="Y358" s="74">
        <v>1340160</v>
      </c>
      <c r="Z358" s="74">
        <f>+X358+Y358</f>
        <v>9716160</v>
      </c>
      <c r="AA358" s="72"/>
      <c r="AB358" s="3"/>
      <c r="AC358" s="72" t="s">
        <v>191</v>
      </c>
      <c r="AD358" s="72"/>
      <c r="AE358" s="72"/>
      <c r="AF358" s="72"/>
      <c r="AG358" s="72"/>
      <c r="AH358" s="3"/>
      <c r="AI358" s="3"/>
      <c r="AJ358" s="3"/>
      <c r="AK358" s="3"/>
      <c r="AT358"/>
      <c r="AU358"/>
      <c r="AV358"/>
      <c r="AW358"/>
      <c r="AX358"/>
      <c r="AY358"/>
      <c r="AZ358"/>
      <c r="BA358"/>
      <c r="BB358"/>
      <c r="BU358" s="113"/>
      <c r="BV358" s="113"/>
      <c r="BW358" s="113"/>
      <c r="BX358" s="113"/>
      <c r="BY358" s="113"/>
      <c r="BZ358" s="113"/>
      <c r="CA358" s="113"/>
      <c r="CB358" s="113"/>
      <c r="CC358" s="113"/>
      <c r="CD358" s="113"/>
      <c r="CE358" s="113"/>
      <c r="CF358" s="113"/>
      <c r="CG358" s="113"/>
      <c r="CH358" s="113"/>
      <c r="CI358" s="113"/>
      <c r="CJ358" s="113"/>
      <c r="CK358" s="113"/>
      <c r="CL358" s="113"/>
      <c r="CM358" s="113"/>
      <c r="CN358" s="113"/>
      <c r="CO358" s="113"/>
      <c r="CP358" s="113"/>
      <c r="CQ358" s="113"/>
      <c r="CR358" s="113"/>
      <c r="CS358" s="113"/>
      <c r="CT358" s="113"/>
      <c r="CU358" s="113"/>
      <c r="CV358" s="113"/>
      <c r="CW358" s="113"/>
      <c r="CX358" s="113"/>
      <c r="CY358" s="113"/>
      <c r="CZ358" s="113"/>
      <c r="DA358" s="113"/>
      <c r="DB358" s="113"/>
    </row>
    <row r="359" spans="1:107" s="7" customFormat="1" ht="9" customHeight="1" x14ac:dyDescent="0.25">
      <c r="A359" s="41"/>
      <c r="B359" s="41"/>
      <c r="C359" s="41"/>
      <c r="D359" s="41"/>
      <c r="E359" s="41"/>
      <c r="F359" s="41"/>
      <c r="G359" s="41"/>
      <c r="H359" s="3"/>
      <c r="I359" s="3"/>
      <c r="J359" s="3"/>
      <c r="K359" s="2"/>
      <c r="L359" s="161"/>
      <c r="M359" s="161"/>
      <c r="N359" s="4"/>
      <c r="O359" s="161"/>
      <c r="P359" s="4"/>
      <c r="Q359" s="161"/>
      <c r="R359" s="4"/>
      <c r="S359" s="4"/>
      <c r="T359" s="162"/>
      <c r="U359" s="6"/>
      <c r="V359" s="3"/>
      <c r="W359" s="3"/>
      <c r="X359" s="3"/>
      <c r="Y359" s="3"/>
      <c r="Z359" s="3"/>
      <c r="AA359" s="3"/>
      <c r="AB359" s="3"/>
      <c r="AC359" s="3"/>
      <c r="AD359" s="3"/>
      <c r="AE359" s="3"/>
      <c r="AF359" s="3"/>
      <c r="AG359" s="3"/>
      <c r="AH359" s="3"/>
      <c r="AI359" s="3"/>
      <c r="AJ359" s="3"/>
      <c r="AK359" s="3"/>
      <c r="AT359"/>
      <c r="AU359"/>
      <c r="AV359"/>
      <c r="AW359"/>
      <c r="AX359"/>
      <c r="AY359"/>
      <c r="AZ359"/>
      <c r="BA359"/>
      <c r="BB359"/>
      <c r="BU359" s="113"/>
      <c r="BV359" s="113"/>
      <c r="BW359" s="113"/>
      <c r="BX359" s="113"/>
      <c r="BY359" s="113"/>
      <c r="BZ359" s="113"/>
      <c r="CA359" s="113"/>
      <c r="CB359" s="113"/>
      <c r="CC359" s="113"/>
      <c r="CD359" s="113"/>
      <c r="CE359" s="113"/>
      <c r="CF359" s="113"/>
      <c r="CG359" s="113"/>
      <c r="CH359" s="113"/>
      <c r="CI359" s="113"/>
      <c r="CJ359" s="113"/>
      <c r="CK359" s="113"/>
      <c r="CL359" s="113"/>
      <c r="CM359" s="113"/>
      <c r="CN359" s="113"/>
      <c r="CO359" s="113"/>
      <c r="CP359" s="113"/>
      <c r="CQ359" s="113"/>
      <c r="CR359" s="113"/>
      <c r="CS359" s="113"/>
      <c r="CT359" s="113"/>
      <c r="CU359" s="113"/>
      <c r="CV359" s="113"/>
      <c r="CW359" s="113"/>
      <c r="CX359" s="113"/>
      <c r="CY359" s="113"/>
      <c r="CZ359" s="113"/>
      <c r="DA359" s="113"/>
      <c r="DB359" s="113"/>
    </row>
    <row r="360" spans="1:107" s="7" customFormat="1" ht="1.5" customHeight="1" thickBot="1" x14ac:dyDescent="0.3">
      <c r="A360" s="41"/>
      <c r="B360" s="41"/>
      <c r="C360" s="41"/>
      <c r="D360" s="41"/>
      <c r="E360" s="41"/>
      <c r="F360" s="41"/>
      <c r="G360" s="41"/>
      <c r="H360" s="3"/>
      <c r="I360" s="3"/>
      <c r="J360" s="3"/>
      <c r="K360" s="2"/>
      <c r="L360" s="4"/>
      <c r="M360" s="4"/>
      <c r="N360" s="4"/>
      <c r="O360" s="4"/>
      <c r="P360" s="4"/>
      <c r="Q360" s="4"/>
      <c r="R360" s="4"/>
      <c r="S360" s="4"/>
      <c r="T360" s="5"/>
      <c r="U360" s="6"/>
      <c r="V360" s="3"/>
      <c r="W360" s="3"/>
      <c r="X360" s="3"/>
      <c r="Y360" s="3"/>
      <c r="Z360" s="3"/>
      <c r="AA360" s="3"/>
      <c r="AB360" s="3"/>
      <c r="AC360" s="3"/>
      <c r="AD360" s="3"/>
      <c r="AE360" s="3"/>
      <c r="AF360" s="3"/>
      <c r="AG360" s="3"/>
      <c r="AH360" s="3"/>
      <c r="AI360" s="3"/>
      <c r="AJ360" s="3"/>
      <c r="AK360" s="3"/>
      <c r="AT360"/>
      <c r="AU360"/>
      <c r="AV360"/>
      <c r="AW360"/>
      <c r="AX360"/>
      <c r="AY360"/>
      <c r="AZ360"/>
      <c r="BA360"/>
      <c r="BB360"/>
      <c r="BU360" s="113"/>
      <c r="BV360" s="113"/>
      <c r="BW360" s="113"/>
      <c r="BX360" s="113"/>
      <c r="BY360" s="113"/>
      <c r="BZ360" s="113"/>
      <c r="CA360" s="113"/>
      <c r="CB360" s="113"/>
      <c r="CC360" s="113"/>
      <c r="CD360" s="113"/>
      <c r="CE360" s="113"/>
      <c r="CF360" s="113"/>
      <c r="CG360" s="113"/>
      <c r="CH360" s="113"/>
      <c r="CI360" s="113"/>
      <c r="CJ360" s="113"/>
      <c r="CK360" s="113"/>
      <c r="CL360" s="113"/>
      <c r="CM360" s="113"/>
      <c r="CN360" s="113"/>
      <c r="CO360" s="113"/>
      <c r="CP360" s="113"/>
      <c r="CQ360" s="113"/>
      <c r="CR360" s="113"/>
      <c r="CS360" s="113"/>
      <c r="CT360" s="113"/>
      <c r="CU360" s="113"/>
      <c r="CV360" s="113"/>
      <c r="CW360" s="113"/>
      <c r="CX360" s="113"/>
      <c r="CY360" s="113"/>
      <c r="CZ360" s="113"/>
      <c r="DA360" s="113"/>
      <c r="DB360" s="113"/>
    </row>
    <row r="361" spans="1:107" s="21" customFormat="1" ht="15.75" customHeight="1" thickBot="1" x14ac:dyDescent="0.3">
      <c r="A361" s="318" t="s">
        <v>425</v>
      </c>
      <c r="B361" s="319"/>
      <c r="C361" s="319"/>
      <c r="D361" s="319"/>
      <c r="E361" s="43"/>
      <c r="F361" s="43"/>
      <c r="G361" s="43"/>
      <c r="H361" s="62"/>
      <c r="I361" s="62"/>
      <c r="J361" s="62"/>
      <c r="K361" s="63"/>
      <c r="L361" s="325"/>
      <c r="M361" s="325"/>
      <c r="N361" s="63"/>
      <c r="O361" s="325" t="s">
        <v>15</v>
      </c>
      <c r="P361" s="63"/>
      <c r="Q361" s="233"/>
      <c r="R361" s="63"/>
      <c r="S361" s="63"/>
      <c r="T361" s="100"/>
      <c r="U361" s="20"/>
      <c r="V361" s="20"/>
      <c r="W361" s="20"/>
      <c r="X361" s="20"/>
      <c r="Y361" s="20"/>
      <c r="Z361" s="20"/>
      <c r="AA361" s="20"/>
      <c r="AB361" s="20"/>
      <c r="AC361" s="20"/>
      <c r="AD361" s="20"/>
      <c r="AE361" s="20"/>
      <c r="AF361" s="20"/>
      <c r="AG361" s="20"/>
      <c r="AH361" s="20"/>
      <c r="AI361" s="20"/>
      <c r="AJ361" s="20"/>
      <c r="AK361" s="20"/>
      <c r="BC361" s="255"/>
      <c r="BD361" s="255"/>
      <c r="BE361" s="255"/>
      <c r="BF361" s="255"/>
      <c r="BG361" s="255"/>
      <c r="BH361" s="255"/>
      <c r="BI361" s="255"/>
      <c r="BJ361" s="255"/>
      <c r="BK361" s="255"/>
      <c r="BL361" s="255"/>
      <c r="BM361" s="255"/>
      <c r="BN361" s="255"/>
      <c r="BO361" s="255"/>
      <c r="BP361" s="255"/>
      <c r="BQ361" s="255"/>
      <c r="BR361" s="255"/>
      <c r="BS361" s="255"/>
      <c r="BT361" s="255"/>
      <c r="BU361" s="258"/>
      <c r="BV361" s="258"/>
      <c r="BW361" s="258"/>
      <c r="BX361" s="258"/>
      <c r="BY361" s="258"/>
      <c r="BZ361" s="258"/>
      <c r="CA361" s="258"/>
      <c r="CB361" s="258"/>
      <c r="CC361" s="258"/>
      <c r="CD361" s="258"/>
      <c r="CE361" s="258"/>
      <c r="CF361" s="258"/>
      <c r="CG361" s="258"/>
      <c r="CH361" s="258"/>
      <c r="CI361" s="258"/>
      <c r="CJ361" s="258"/>
      <c r="CK361" s="258"/>
      <c r="CL361" s="258"/>
      <c r="CM361" s="258"/>
      <c r="CN361" s="258"/>
      <c r="CO361" s="258"/>
      <c r="CP361" s="258"/>
      <c r="CQ361" s="258"/>
      <c r="CR361" s="258"/>
      <c r="CS361" s="258"/>
      <c r="CT361" s="258"/>
      <c r="CU361" s="258"/>
      <c r="CV361" s="258"/>
      <c r="CW361" s="258"/>
      <c r="CX361" s="258"/>
      <c r="CY361" s="258"/>
      <c r="CZ361" s="258"/>
      <c r="DA361" s="258"/>
      <c r="DB361" s="258"/>
      <c r="DC361" s="255"/>
    </row>
    <row r="362" spans="1:107" s="21" customFormat="1" ht="15.75" customHeight="1" thickBot="1" x14ac:dyDescent="0.3">
      <c r="A362" s="322" t="s">
        <v>426</v>
      </c>
      <c r="B362" s="323"/>
      <c r="C362" s="323"/>
      <c r="D362" s="323"/>
      <c r="E362" s="80"/>
      <c r="F362" s="80"/>
      <c r="G362" s="80"/>
      <c r="H362" s="50"/>
      <c r="I362" s="50"/>
      <c r="J362" s="50"/>
      <c r="K362" s="81"/>
      <c r="L362" s="327"/>
      <c r="M362" s="327"/>
      <c r="N362" s="81"/>
      <c r="O362" s="327"/>
      <c r="P362" s="81"/>
      <c r="Q362" s="377" t="s">
        <v>16</v>
      </c>
      <c r="R362" s="81"/>
      <c r="S362" s="81"/>
      <c r="T362" s="104"/>
      <c r="U362" s="20"/>
      <c r="V362" s="20"/>
      <c r="W362" s="20"/>
      <c r="X362" s="20"/>
      <c r="Y362" s="20"/>
      <c r="Z362" s="20"/>
      <c r="AA362" s="20"/>
      <c r="AB362" s="20"/>
      <c r="AC362" s="20"/>
      <c r="AD362" s="20"/>
      <c r="AE362" s="20"/>
      <c r="AF362" s="20"/>
      <c r="AG362" s="20"/>
      <c r="AH362" s="20"/>
      <c r="AI362" s="20"/>
      <c r="AJ362" s="20"/>
      <c r="AK362" s="20"/>
      <c r="BC362" s="255"/>
      <c r="BD362" s="255"/>
      <c r="BE362" s="255"/>
      <c r="BF362" s="255"/>
      <c r="BG362" s="255"/>
      <c r="BH362" s="255"/>
      <c r="BI362" s="255"/>
      <c r="BJ362" s="255"/>
      <c r="BK362" s="255"/>
      <c r="BL362" s="255"/>
      <c r="BM362" s="255"/>
      <c r="BN362" s="255"/>
      <c r="BO362" s="255"/>
      <c r="BP362" s="255"/>
      <c r="BQ362" s="255"/>
      <c r="BR362" s="255"/>
      <c r="BS362" s="255"/>
      <c r="BT362" s="255"/>
      <c r="BU362" s="258"/>
      <c r="BV362" s="258"/>
      <c r="BW362" s="258"/>
      <c r="BX362" s="258"/>
      <c r="BY362" s="258"/>
      <c r="BZ362" s="258"/>
      <c r="CA362" s="258"/>
      <c r="CB362" s="258"/>
      <c r="CC362" s="258"/>
      <c r="CD362" s="258"/>
      <c r="CE362" s="258"/>
      <c r="CF362" s="258"/>
      <c r="CG362" s="258"/>
      <c r="CH362" s="258"/>
      <c r="CI362" s="258"/>
      <c r="CJ362" s="258"/>
      <c r="CK362" s="258"/>
      <c r="CL362" s="258"/>
      <c r="CM362" s="258"/>
      <c r="CN362" s="258"/>
      <c r="CO362" s="258"/>
      <c r="CP362" s="258"/>
      <c r="CQ362" s="258"/>
      <c r="CR362" s="258"/>
      <c r="CS362" s="258"/>
      <c r="CT362" s="258"/>
      <c r="CU362" s="258"/>
      <c r="CV362" s="258"/>
      <c r="CW362" s="258"/>
      <c r="CX362" s="258"/>
      <c r="CY362" s="258"/>
      <c r="CZ362" s="258"/>
      <c r="DA362" s="258"/>
      <c r="DB362" s="258"/>
      <c r="DC362" s="255"/>
    </row>
    <row r="363" spans="1:107" s="7" customFormat="1" ht="45.75" thickBot="1" x14ac:dyDescent="0.3">
      <c r="A363" s="22" t="s">
        <v>81</v>
      </c>
      <c r="B363" s="23" t="s">
        <v>4</v>
      </c>
      <c r="C363" s="23" t="s">
        <v>62</v>
      </c>
      <c r="D363" s="23" t="s">
        <v>351</v>
      </c>
      <c r="E363" s="83" t="s">
        <v>7</v>
      </c>
      <c r="F363" s="83" t="s">
        <v>65</v>
      </c>
      <c r="G363" s="52" t="s">
        <v>9</v>
      </c>
      <c r="H363" s="52" t="s">
        <v>78</v>
      </c>
      <c r="I363" s="52" t="s">
        <v>11</v>
      </c>
      <c r="J363" s="52" t="s">
        <v>12</v>
      </c>
      <c r="K363" s="38"/>
      <c r="L363" s="326"/>
      <c r="M363" s="326"/>
      <c r="N363" s="38"/>
      <c r="O363" s="326"/>
      <c r="P363" s="38"/>
      <c r="Q363" s="378"/>
      <c r="R363" s="38"/>
      <c r="S363" s="38"/>
      <c r="T363" s="54" t="s">
        <v>17</v>
      </c>
      <c r="U363" s="6"/>
      <c r="V363" s="3"/>
      <c r="W363" s="3"/>
      <c r="X363" s="3"/>
      <c r="Y363" s="3"/>
      <c r="Z363" s="3"/>
      <c r="AA363" s="3"/>
      <c r="AB363" s="3"/>
      <c r="AC363" s="3"/>
      <c r="AD363" s="3"/>
      <c r="AE363" s="3"/>
      <c r="AF363" s="3"/>
      <c r="AG363" s="3"/>
      <c r="AH363" s="3"/>
      <c r="AI363" s="3"/>
      <c r="AJ363" s="3"/>
      <c r="AK363" s="3"/>
      <c r="AT363"/>
      <c r="AU363"/>
      <c r="AV363"/>
      <c r="AW363"/>
      <c r="AX363"/>
      <c r="AY363"/>
      <c r="AZ363"/>
      <c r="BA363"/>
      <c r="BB363"/>
      <c r="BU363" s="113"/>
      <c r="BV363" s="113"/>
      <c r="BW363" s="113"/>
      <c r="BX363" s="113"/>
      <c r="BY363" s="113"/>
      <c r="BZ363" s="113"/>
      <c r="CA363" s="113"/>
      <c r="CB363" s="113"/>
      <c r="CC363" s="113"/>
      <c r="CD363" s="113"/>
      <c r="CE363" s="113"/>
      <c r="CF363" s="113"/>
      <c r="CG363" s="113"/>
      <c r="CH363" s="113"/>
      <c r="CI363" s="113"/>
      <c r="CJ363" s="113"/>
      <c r="CK363" s="113"/>
      <c r="CL363" s="113"/>
      <c r="CM363" s="113"/>
      <c r="CN363" s="113"/>
      <c r="CO363" s="113"/>
      <c r="CP363" s="113"/>
      <c r="CQ363" s="113"/>
      <c r="CR363" s="113"/>
      <c r="CS363" s="113"/>
      <c r="CT363" s="113"/>
      <c r="CU363" s="113"/>
      <c r="CV363" s="113"/>
      <c r="CW363" s="113"/>
      <c r="CX363" s="113"/>
      <c r="CY363" s="113"/>
      <c r="CZ363" s="113"/>
      <c r="DA363" s="113"/>
      <c r="DB363" s="113"/>
    </row>
    <row r="364" spans="1:107" s="7" customFormat="1" ht="32.25" customHeight="1" thickBot="1" x14ac:dyDescent="0.3">
      <c r="A364" s="28">
        <v>160</v>
      </c>
      <c r="B364" s="29">
        <v>42272300</v>
      </c>
      <c r="C364" s="29">
        <v>1196410085</v>
      </c>
      <c r="D364" s="29" t="s">
        <v>427</v>
      </c>
      <c r="E364" s="29" t="s">
        <v>427</v>
      </c>
      <c r="F364" s="29" t="s">
        <v>24</v>
      </c>
      <c r="G364" s="28">
        <v>0</v>
      </c>
      <c r="H364" s="235">
        <v>1</v>
      </c>
      <c r="I364" s="32">
        <f>H364*6.77/100</f>
        <v>6.7699999999999996E-2</v>
      </c>
      <c r="J364" s="32">
        <f>H364+I364</f>
        <v>1.0677000000000001</v>
      </c>
      <c r="K364" s="2"/>
      <c r="L364" s="32">
        <f>H364*39.5/100</f>
        <v>0.39500000000000002</v>
      </c>
      <c r="M364" s="32">
        <f>H364+L364</f>
        <v>1.395</v>
      </c>
      <c r="N364" s="2"/>
      <c r="O364" s="57"/>
      <c r="P364" s="2"/>
      <c r="Q364" s="190">
        <v>48832.5</v>
      </c>
      <c r="R364" s="32">
        <f>Q364*39.5/100</f>
        <v>19288.837500000001</v>
      </c>
      <c r="S364" s="169">
        <f>Q364+R364</f>
        <v>68121.337499999994</v>
      </c>
      <c r="T364" s="32">
        <f>S364</f>
        <v>68121.337499999994</v>
      </c>
      <c r="U364" s="6"/>
      <c r="V364" s="3"/>
      <c r="W364" s="3"/>
      <c r="X364" s="3"/>
      <c r="Y364" s="3"/>
      <c r="Z364" s="3"/>
      <c r="AA364" s="3"/>
      <c r="AB364" s="3"/>
      <c r="AC364" s="3"/>
      <c r="AD364" s="3"/>
      <c r="AE364" s="3"/>
      <c r="AF364" s="3"/>
      <c r="AG364" s="3"/>
      <c r="AH364" s="3"/>
      <c r="AI364" s="3"/>
      <c r="AJ364" s="3"/>
      <c r="AK364" s="3"/>
      <c r="AT364"/>
      <c r="AU364"/>
      <c r="AV364"/>
      <c r="AW364"/>
      <c r="AX364"/>
      <c r="AY364"/>
      <c r="AZ364"/>
      <c r="BA364"/>
      <c r="BB364"/>
      <c r="BU364" s="113"/>
      <c r="BV364" s="113"/>
      <c r="BW364" s="113"/>
      <c r="BX364" s="113"/>
      <c r="BY364" s="113"/>
      <c r="BZ364" s="113"/>
      <c r="CA364" s="113"/>
      <c r="CB364" s="113"/>
      <c r="CC364" s="113"/>
      <c r="CD364" s="113"/>
      <c r="CE364" s="113"/>
      <c r="CF364" s="113"/>
      <c r="CG364" s="113"/>
      <c r="CH364" s="113"/>
      <c r="CI364" s="113"/>
      <c r="CJ364" s="113"/>
      <c r="CK364" s="113"/>
      <c r="CL364" s="113"/>
      <c r="CM364" s="113"/>
      <c r="CN364" s="113"/>
      <c r="CO364" s="113"/>
      <c r="CP364" s="113"/>
      <c r="CQ364" s="113"/>
      <c r="CR364" s="113"/>
      <c r="CS364" s="113"/>
      <c r="CT364" s="113"/>
      <c r="CU364" s="113"/>
      <c r="CV364" s="113"/>
      <c r="CW364" s="113"/>
      <c r="CX364" s="113"/>
      <c r="CY364" s="113"/>
      <c r="CZ364" s="113"/>
      <c r="DA364" s="113"/>
      <c r="DB364" s="113"/>
    </row>
    <row r="365" spans="1:107" s="7" customFormat="1" ht="32.25" customHeight="1" thickBot="1" x14ac:dyDescent="0.3">
      <c r="A365" s="28">
        <v>161</v>
      </c>
      <c r="B365" s="29">
        <v>42272300</v>
      </c>
      <c r="C365" s="29">
        <v>1196410086</v>
      </c>
      <c r="D365" s="29" t="s">
        <v>428</v>
      </c>
      <c r="E365" s="29" t="s">
        <v>428</v>
      </c>
      <c r="F365" s="29" t="s">
        <v>24</v>
      </c>
      <c r="G365" s="30">
        <v>0</v>
      </c>
      <c r="H365" s="120">
        <v>1</v>
      </c>
      <c r="I365" s="33">
        <f>H365*6.77/100</f>
        <v>6.7699999999999996E-2</v>
      </c>
      <c r="J365" s="33">
        <f>H365+I365</f>
        <v>1.0677000000000001</v>
      </c>
      <c r="K365" s="2"/>
      <c r="L365" s="33">
        <f t="shared" ref="L365:L370" si="72">H365*39.5/100</f>
        <v>0.39500000000000002</v>
      </c>
      <c r="M365" s="33">
        <f t="shared" ref="M365:M370" si="73">H365+L365</f>
        <v>1.395</v>
      </c>
      <c r="N365" s="2"/>
      <c r="O365" s="34"/>
      <c r="P365" s="2"/>
      <c r="Q365" s="153">
        <v>48832.5</v>
      </c>
      <c r="R365" s="33">
        <f t="shared" ref="R365:R370" si="74">Q365*39.5/100</f>
        <v>19288.837500000001</v>
      </c>
      <c r="S365" s="169">
        <f t="shared" ref="S365:S370" si="75">Q365+R365</f>
        <v>68121.337499999994</v>
      </c>
      <c r="T365" s="33">
        <f>S365</f>
        <v>68121.337499999994</v>
      </c>
      <c r="U365" s="6"/>
      <c r="V365" s="3"/>
      <c r="W365" s="3"/>
      <c r="X365" s="3"/>
      <c r="Y365" s="3"/>
      <c r="Z365" s="3"/>
      <c r="AA365" s="3"/>
      <c r="AB365" s="3"/>
      <c r="AC365" s="3"/>
      <c r="AD365" s="3"/>
      <c r="AE365" s="3"/>
      <c r="AF365" s="3"/>
      <c r="AG365" s="3"/>
      <c r="AH365" s="3"/>
      <c r="AI365" s="3"/>
      <c r="AJ365" s="3"/>
      <c r="AK365" s="3"/>
      <c r="AT365"/>
      <c r="AU365"/>
      <c r="AV365"/>
      <c r="AW365"/>
      <c r="AX365"/>
      <c r="AY365"/>
      <c r="AZ365"/>
      <c r="BA365"/>
      <c r="BB365"/>
      <c r="BU365" s="113"/>
      <c r="BV365" s="113"/>
      <c r="BW365" s="113"/>
      <c r="BX365" s="113"/>
      <c r="BY365" s="113"/>
      <c r="BZ365" s="113"/>
      <c r="CA365" s="113"/>
      <c r="CB365" s="113"/>
      <c r="CC365" s="113"/>
      <c r="CD365" s="113"/>
      <c r="CE365" s="113"/>
      <c r="CF365" s="113"/>
      <c r="CG365" s="113"/>
      <c r="CH365" s="113"/>
      <c r="CI365" s="113"/>
      <c r="CJ365" s="113"/>
      <c r="CK365" s="113"/>
      <c r="CL365" s="113"/>
      <c r="CM365" s="113"/>
      <c r="CN365" s="113"/>
      <c r="CO365" s="113"/>
      <c r="CP365" s="113"/>
      <c r="CQ365" s="113"/>
      <c r="CR365" s="113"/>
      <c r="CS365" s="113"/>
      <c r="CT365" s="113"/>
      <c r="CU365" s="113"/>
      <c r="CV365" s="113"/>
      <c r="CW365" s="113"/>
      <c r="CX365" s="113"/>
      <c r="CY365" s="113"/>
      <c r="CZ365" s="113"/>
      <c r="DA365" s="113"/>
      <c r="DB365" s="113"/>
    </row>
    <row r="366" spans="1:107" s="7" customFormat="1" ht="32.25" customHeight="1" thickBot="1" x14ac:dyDescent="0.3">
      <c r="A366" s="28">
        <v>162</v>
      </c>
      <c r="B366" s="29">
        <v>42272300</v>
      </c>
      <c r="C366" s="29">
        <v>1196410087</v>
      </c>
      <c r="D366" s="29" t="s">
        <v>429</v>
      </c>
      <c r="E366" s="29" t="s">
        <v>429</v>
      </c>
      <c r="F366" s="29" t="s">
        <v>24</v>
      </c>
      <c r="G366" s="30">
        <v>0</v>
      </c>
      <c r="H366" s="120">
        <v>1</v>
      </c>
      <c r="I366" s="33">
        <f>H366*6.77/100</f>
        <v>6.7699999999999996E-2</v>
      </c>
      <c r="J366" s="33">
        <f>H366+I366</f>
        <v>1.0677000000000001</v>
      </c>
      <c r="K366" s="2"/>
      <c r="L366" s="33">
        <f t="shared" si="72"/>
        <v>0.39500000000000002</v>
      </c>
      <c r="M366" s="33">
        <f t="shared" si="73"/>
        <v>1.395</v>
      </c>
      <c r="N366" s="2"/>
      <c r="O366" s="34"/>
      <c r="P366" s="2"/>
      <c r="Q366" s="153">
        <v>48832.5</v>
      </c>
      <c r="R366" s="33">
        <f t="shared" si="74"/>
        <v>19288.837500000001</v>
      </c>
      <c r="S366" s="169">
        <f t="shared" si="75"/>
        <v>68121.337499999994</v>
      </c>
      <c r="T366" s="33">
        <f>S366</f>
        <v>68121.337499999994</v>
      </c>
      <c r="U366" s="6"/>
      <c r="V366" s="3"/>
      <c r="W366" s="3"/>
      <c r="X366" s="3"/>
      <c r="Y366" s="3"/>
      <c r="Z366" s="3"/>
      <c r="AA366" s="3"/>
      <c r="AB366" s="3"/>
      <c r="AC366" s="3"/>
      <c r="AD366" s="3"/>
      <c r="AE366" s="3"/>
      <c r="AF366" s="3"/>
      <c r="AG366" s="3"/>
      <c r="AH366" s="3"/>
      <c r="AI366" s="3"/>
      <c r="AJ366" s="3"/>
      <c r="AK366" s="3"/>
      <c r="AT366"/>
      <c r="AU366"/>
      <c r="AV366"/>
      <c r="AW366"/>
      <c r="AX366"/>
      <c r="AY366"/>
      <c r="AZ366"/>
      <c r="BA366"/>
      <c r="BB366"/>
      <c r="BU366" s="113"/>
      <c r="BV366" s="113"/>
      <c r="BW366" s="113"/>
      <c r="BX366" s="113"/>
      <c r="BY366" s="113"/>
      <c r="BZ366" s="113"/>
      <c r="CA366" s="113"/>
      <c r="CB366" s="113"/>
      <c r="CC366" s="113"/>
      <c r="CD366" s="113"/>
      <c r="CE366" s="113"/>
      <c r="CF366" s="113"/>
      <c r="CG366" s="113"/>
      <c r="CH366" s="113"/>
      <c r="CI366" s="113"/>
      <c r="CJ366" s="113"/>
      <c r="CK366" s="113"/>
      <c r="CL366" s="113"/>
      <c r="CM366" s="113"/>
      <c r="CN366" s="113"/>
      <c r="CO366" s="113"/>
      <c r="CP366" s="113"/>
      <c r="CQ366" s="113"/>
      <c r="CR366" s="113"/>
      <c r="CS366" s="113"/>
      <c r="CT366" s="113"/>
      <c r="CU366" s="113"/>
      <c r="CV366" s="113"/>
      <c r="CW366" s="113"/>
      <c r="CX366" s="113"/>
      <c r="CY366" s="113"/>
      <c r="CZ366" s="113"/>
      <c r="DA366" s="113"/>
      <c r="DB366" s="113"/>
    </row>
    <row r="367" spans="1:107" s="7" customFormat="1" ht="32.25" customHeight="1" thickBot="1" x14ac:dyDescent="0.3">
      <c r="A367" s="28">
        <v>163</v>
      </c>
      <c r="B367" s="29">
        <v>42272300</v>
      </c>
      <c r="C367" s="29">
        <v>1196410088</v>
      </c>
      <c r="D367" s="29" t="s">
        <v>430</v>
      </c>
      <c r="E367" s="29" t="s">
        <v>430</v>
      </c>
      <c r="F367" s="29" t="s">
        <v>24</v>
      </c>
      <c r="G367" s="30">
        <v>0</v>
      </c>
      <c r="H367" s="120">
        <v>1</v>
      </c>
      <c r="I367" s="33">
        <f>H367*6.77/100</f>
        <v>6.7699999999999996E-2</v>
      </c>
      <c r="J367" s="33">
        <f>H367+I367</f>
        <v>1.0677000000000001</v>
      </c>
      <c r="K367" s="2"/>
      <c r="L367" s="33">
        <f t="shared" si="72"/>
        <v>0.39500000000000002</v>
      </c>
      <c r="M367" s="33">
        <f t="shared" si="73"/>
        <v>1.395</v>
      </c>
      <c r="N367" s="2"/>
      <c r="O367" s="34"/>
      <c r="P367" s="2"/>
      <c r="Q367" s="153">
        <v>48832.5</v>
      </c>
      <c r="R367" s="33">
        <f t="shared" si="74"/>
        <v>19288.837500000001</v>
      </c>
      <c r="S367" s="169">
        <f t="shared" si="75"/>
        <v>68121.337499999994</v>
      </c>
      <c r="T367" s="33">
        <f>S367</f>
        <v>68121.337499999994</v>
      </c>
      <c r="U367" s="6"/>
      <c r="V367" s="3"/>
      <c r="W367" s="3"/>
      <c r="X367" s="3"/>
      <c r="Y367" s="3"/>
      <c r="Z367" s="3"/>
      <c r="AA367" s="3"/>
      <c r="AB367" s="3"/>
      <c r="AC367" s="3"/>
      <c r="AD367" s="3"/>
      <c r="AE367" s="3"/>
      <c r="AF367" s="3"/>
      <c r="AG367" s="3"/>
      <c r="AH367" s="3"/>
      <c r="AI367" s="3"/>
      <c r="AJ367" s="3"/>
      <c r="AK367" s="3"/>
      <c r="AT367"/>
      <c r="AU367"/>
      <c r="AV367"/>
      <c r="AW367"/>
      <c r="AX367"/>
      <c r="AY367"/>
      <c r="AZ367"/>
      <c r="BA367"/>
      <c r="BB367"/>
      <c r="BU367" s="113"/>
      <c r="BV367" s="113"/>
      <c r="BW367" s="113"/>
      <c r="BX367" s="113"/>
      <c r="BY367" s="113"/>
      <c r="BZ367" s="113"/>
      <c r="CA367" s="113"/>
      <c r="CB367" s="113"/>
      <c r="CC367" s="113"/>
      <c r="CD367" s="113"/>
      <c r="CE367" s="113"/>
      <c r="CF367" s="113"/>
      <c r="CG367" s="113"/>
      <c r="CH367" s="113"/>
      <c r="CI367" s="113"/>
      <c r="CJ367" s="113"/>
      <c r="CK367" s="113"/>
      <c r="CL367" s="113"/>
      <c r="CM367" s="113"/>
      <c r="CN367" s="113"/>
      <c r="CO367" s="113"/>
      <c r="CP367" s="113"/>
      <c r="CQ367" s="113"/>
      <c r="CR367" s="113"/>
      <c r="CS367" s="113"/>
      <c r="CT367" s="113"/>
      <c r="CU367" s="113"/>
      <c r="CV367" s="113"/>
      <c r="CW367" s="113"/>
      <c r="CX367" s="113"/>
      <c r="CY367" s="113"/>
      <c r="CZ367" s="113"/>
      <c r="DA367" s="113"/>
      <c r="DB367" s="113"/>
    </row>
    <row r="368" spans="1:107" s="7" customFormat="1" ht="32.25" customHeight="1" thickBot="1" x14ac:dyDescent="0.3">
      <c r="A368" s="28">
        <v>164</v>
      </c>
      <c r="B368" s="29">
        <v>42272300</v>
      </c>
      <c r="C368" s="29">
        <v>1196410640</v>
      </c>
      <c r="D368" s="29" t="s">
        <v>431</v>
      </c>
      <c r="E368" s="29" t="s">
        <v>431</v>
      </c>
      <c r="F368" s="29" t="s">
        <v>24</v>
      </c>
      <c r="G368" s="30"/>
      <c r="H368" s="33">
        <v>41328</v>
      </c>
      <c r="I368" s="33">
        <f>H368*6.77/100</f>
        <v>2797.9056</v>
      </c>
      <c r="J368" s="33">
        <f>H368+I368</f>
        <v>44125.905599999998</v>
      </c>
      <c r="K368" s="2"/>
      <c r="L368" s="33">
        <f t="shared" si="72"/>
        <v>16324.56</v>
      </c>
      <c r="M368" s="33">
        <f t="shared" si="73"/>
        <v>57652.56</v>
      </c>
      <c r="N368" s="2"/>
      <c r="O368" s="34"/>
      <c r="P368" s="2"/>
      <c r="Q368" s="153">
        <v>39771.699999999997</v>
      </c>
      <c r="R368" s="33">
        <f t="shared" si="74"/>
        <v>15709.821499999998</v>
      </c>
      <c r="S368" s="169">
        <f t="shared" si="75"/>
        <v>55481.521499999995</v>
      </c>
      <c r="T368" s="33">
        <f>M368</f>
        <v>57652.56</v>
      </c>
      <c r="U368" s="6"/>
      <c r="V368" s="3"/>
      <c r="W368" s="3"/>
      <c r="X368" s="3"/>
      <c r="Y368" s="3"/>
      <c r="Z368" s="3"/>
      <c r="AA368" s="3"/>
      <c r="AB368" s="3"/>
      <c r="AC368" s="3"/>
      <c r="AD368" s="3"/>
      <c r="AE368" s="3"/>
      <c r="AF368" s="3"/>
      <c r="AG368" s="3"/>
      <c r="AH368" s="3"/>
      <c r="AI368" s="3"/>
      <c r="AJ368" s="3"/>
      <c r="AK368" s="3"/>
      <c r="AT368"/>
      <c r="AU368"/>
      <c r="AV368"/>
      <c r="AW368"/>
      <c r="AX368"/>
      <c r="AY368"/>
      <c r="AZ368"/>
      <c r="BA368"/>
      <c r="BB368"/>
      <c r="BU368" s="113"/>
      <c r="BV368" s="113"/>
      <c r="BW368" s="113"/>
      <c r="BX368" s="113"/>
      <c r="BY368" s="113"/>
      <c r="BZ368" s="113"/>
      <c r="CA368" s="113"/>
      <c r="CB368" s="113"/>
      <c r="CC368" s="113"/>
      <c r="CD368" s="113"/>
      <c r="CE368" s="113"/>
      <c r="CF368" s="113"/>
      <c r="CG368" s="113"/>
      <c r="CH368" s="113"/>
      <c r="CI368" s="113"/>
      <c r="CJ368" s="113"/>
      <c r="CK368" s="113"/>
      <c r="CL368" s="113"/>
      <c r="CM368" s="113"/>
      <c r="CN368" s="113"/>
      <c r="CO368" s="113"/>
      <c r="CP368" s="113"/>
      <c r="CQ368" s="113"/>
      <c r="CR368" s="113"/>
      <c r="CS368" s="113"/>
      <c r="CT368" s="113"/>
      <c r="CU368" s="113"/>
      <c r="CV368" s="113"/>
      <c r="CW368" s="113"/>
      <c r="CX368" s="113"/>
      <c r="CY368" s="113"/>
      <c r="CZ368" s="113"/>
      <c r="DA368" s="113"/>
      <c r="DB368" s="113"/>
    </row>
    <row r="369" spans="1:107" s="7" customFormat="1" ht="32.25" customHeight="1" thickBot="1" x14ac:dyDescent="0.3">
      <c r="A369" s="28">
        <v>165</v>
      </c>
      <c r="B369" s="29">
        <v>42272300</v>
      </c>
      <c r="C369" s="29">
        <v>1196410641</v>
      </c>
      <c r="D369" s="29" t="s">
        <v>432</v>
      </c>
      <c r="E369" s="29" t="s">
        <v>432</v>
      </c>
      <c r="F369" s="29" t="s">
        <v>24</v>
      </c>
      <c r="G369" s="243"/>
      <c r="H369" s="33">
        <v>41328</v>
      </c>
      <c r="I369" s="33">
        <f t="shared" ref="I369:I370" si="76">H369*6.77/100</f>
        <v>2797.9056</v>
      </c>
      <c r="J369" s="33">
        <f t="shared" ref="J369:J370" si="77">H369+I369</f>
        <v>44125.905599999998</v>
      </c>
      <c r="K369" s="2"/>
      <c r="L369" s="33">
        <f t="shared" si="72"/>
        <v>16324.56</v>
      </c>
      <c r="M369" s="33">
        <f t="shared" si="73"/>
        <v>57652.56</v>
      </c>
      <c r="N369" s="2"/>
      <c r="O369" s="34"/>
      <c r="P369" s="2"/>
      <c r="Q369" s="153">
        <v>39771.699999999997</v>
      </c>
      <c r="R369" s="33">
        <f t="shared" si="74"/>
        <v>15709.821499999998</v>
      </c>
      <c r="S369" s="169">
        <f t="shared" si="75"/>
        <v>55481.521499999995</v>
      </c>
      <c r="T369" s="33">
        <f t="shared" ref="T369:T370" si="78">M369</f>
        <v>57652.56</v>
      </c>
      <c r="U369" s="6"/>
      <c r="V369" s="3"/>
      <c r="W369" s="3"/>
      <c r="X369" s="3"/>
      <c r="Y369" s="3"/>
      <c r="Z369" s="3"/>
      <c r="AA369" s="3"/>
      <c r="AB369" s="3"/>
      <c r="AC369" s="3"/>
      <c r="AD369" s="3"/>
      <c r="AE369" s="3"/>
      <c r="AF369" s="3"/>
      <c r="AG369" s="3"/>
      <c r="AH369" s="3"/>
      <c r="AI369" s="3"/>
      <c r="AJ369" s="3"/>
      <c r="AK369" s="3"/>
      <c r="AT369"/>
      <c r="AU369"/>
      <c r="AV369"/>
      <c r="AW369"/>
      <c r="AX369"/>
      <c r="AY369"/>
      <c r="AZ369"/>
      <c r="BA369"/>
      <c r="BB369"/>
      <c r="BU369" s="113"/>
      <c r="BV369" s="113"/>
      <c r="BW369" s="113"/>
      <c r="BX369" s="113"/>
      <c r="BY369" s="113"/>
      <c r="BZ369" s="113"/>
      <c r="CA369" s="113"/>
      <c r="CB369" s="113"/>
      <c r="CC369" s="113"/>
      <c r="CD369" s="113"/>
      <c r="CE369" s="113"/>
      <c r="CF369" s="113"/>
      <c r="CG369" s="113"/>
      <c r="CH369" s="113"/>
      <c r="CI369" s="113"/>
      <c r="CJ369" s="113"/>
      <c r="CK369" s="113"/>
      <c r="CL369" s="113"/>
      <c r="CM369" s="113"/>
      <c r="CN369" s="113"/>
      <c r="CO369" s="113"/>
      <c r="CP369" s="113"/>
      <c r="CQ369" s="113"/>
      <c r="CR369" s="113"/>
      <c r="CS369" s="113"/>
      <c r="CT369" s="113"/>
      <c r="CU369" s="113"/>
      <c r="CV369" s="113"/>
      <c r="CW369" s="113"/>
      <c r="CX369" s="113"/>
      <c r="CY369" s="113"/>
      <c r="CZ369" s="113"/>
      <c r="DA369" s="113"/>
      <c r="DB369" s="113"/>
    </row>
    <row r="370" spans="1:107" s="7" customFormat="1" ht="32.25" customHeight="1" thickBot="1" x14ac:dyDescent="0.3">
      <c r="A370" s="28">
        <v>166</v>
      </c>
      <c r="B370" s="29">
        <v>42272300</v>
      </c>
      <c r="C370" s="29">
        <v>1196410644</v>
      </c>
      <c r="D370" s="29" t="s">
        <v>433</v>
      </c>
      <c r="E370" s="29" t="s">
        <v>433</v>
      </c>
      <c r="F370" s="29" t="s">
        <v>24</v>
      </c>
      <c r="G370" s="30"/>
      <c r="H370" s="120">
        <v>41328</v>
      </c>
      <c r="I370" s="33">
        <f t="shared" si="76"/>
        <v>2797.9056</v>
      </c>
      <c r="J370" s="33">
        <f t="shared" si="77"/>
        <v>44125.905599999998</v>
      </c>
      <c r="K370" s="2"/>
      <c r="L370" s="33">
        <f t="shared" si="72"/>
        <v>16324.56</v>
      </c>
      <c r="M370" s="33">
        <f t="shared" si="73"/>
        <v>57652.56</v>
      </c>
      <c r="N370" s="2"/>
      <c r="O370" s="34"/>
      <c r="P370" s="2"/>
      <c r="Q370" s="153">
        <v>39771.699999999997</v>
      </c>
      <c r="R370" s="33">
        <f t="shared" si="74"/>
        <v>15709.821499999998</v>
      </c>
      <c r="S370" s="169">
        <f t="shared" si="75"/>
        <v>55481.521499999995</v>
      </c>
      <c r="T370" s="33">
        <f t="shared" si="78"/>
        <v>57652.56</v>
      </c>
      <c r="U370" s="6"/>
      <c r="V370" s="3"/>
      <c r="W370" s="3"/>
      <c r="X370" s="3"/>
      <c r="Y370" s="3"/>
      <c r="Z370" s="3"/>
      <c r="AA370" s="3"/>
      <c r="AB370" s="3"/>
      <c r="AC370" s="3"/>
      <c r="AD370" s="3"/>
      <c r="AE370" s="3"/>
      <c r="AF370" s="3"/>
      <c r="AG370" s="3"/>
      <c r="AH370" s="3"/>
      <c r="AI370" s="3"/>
      <c r="AJ370" s="3"/>
      <c r="AK370" s="3"/>
      <c r="AT370"/>
      <c r="AU370"/>
      <c r="AV370"/>
      <c r="AW370"/>
      <c r="AX370"/>
      <c r="AY370"/>
      <c r="AZ370"/>
      <c r="BA370"/>
      <c r="BB370"/>
      <c r="BU370" s="113"/>
      <c r="BV370" s="113"/>
      <c r="BW370" s="113"/>
      <c r="BX370" s="113"/>
      <c r="BY370" s="113"/>
      <c r="BZ370" s="113"/>
      <c r="CA370" s="113"/>
      <c r="CB370" s="113"/>
      <c r="CC370" s="113"/>
      <c r="CD370" s="113"/>
      <c r="CE370" s="113"/>
      <c r="CF370" s="113"/>
      <c r="CG370" s="113"/>
      <c r="CH370" s="113"/>
      <c r="CI370" s="113"/>
      <c r="CJ370" s="113"/>
      <c r="CK370" s="113"/>
      <c r="CL370" s="113"/>
      <c r="CM370" s="113"/>
      <c r="CN370" s="113"/>
      <c r="CO370" s="113"/>
      <c r="CP370" s="113"/>
      <c r="CQ370" s="113"/>
      <c r="CR370" s="113"/>
      <c r="CS370" s="113"/>
      <c r="CT370" s="113"/>
      <c r="CU370" s="113"/>
      <c r="CV370" s="113"/>
      <c r="CW370" s="113"/>
      <c r="CX370" s="113"/>
      <c r="CY370" s="113"/>
      <c r="CZ370" s="113"/>
      <c r="DA370" s="113"/>
      <c r="DB370" s="113"/>
    </row>
    <row r="371" spans="1:107" s="7" customFormat="1" ht="15" hidden="1" x14ac:dyDescent="0.25">
      <c r="A371" s="42"/>
      <c r="B371" s="42"/>
      <c r="C371" s="42"/>
      <c r="D371" s="42"/>
      <c r="E371" s="42"/>
      <c r="F371" s="42"/>
      <c r="G371" s="42"/>
      <c r="H371" s="5"/>
      <c r="I371" s="5"/>
      <c r="J371" s="5"/>
      <c r="K371" s="4"/>
      <c r="L371" s="4"/>
      <c r="M371" s="4"/>
      <c r="N371" s="4"/>
      <c r="O371" s="4"/>
      <c r="P371" s="4"/>
      <c r="Q371" s="4"/>
      <c r="R371" s="4"/>
      <c r="S371" s="4"/>
      <c r="T371" s="5"/>
      <c r="U371" s="6"/>
      <c r="V371" s="3"/>
      <c r="W371" s="3"/>
      <c r="X371" s="3"/>
      <c r="Y371" s="3"/>
      <c r="Z371" s="3"/>
      <c r="AA371" s="3"/>
      <c r="AB371" s="3"/>
      <c r="AC371" s="3"/>
      <c r="AD371" s="3"/>
      <c r="AE371" s="3"/>
      <c r="AF371" s="3"/>
      <c r="AG371" s="3"/>
      <c r="AH371" s="3"/>
      <c r="AI371" s="3"/>
      <c r="AJ371" s="3"/>
      <c r="AK371" s="3"/>
      <c r="AT371"/>
      <c r="AU371"/>
      <c r="AV371"/>
      <c r="AW371"/>
      <c r="AX371"/>
      <c r="AY371"/>
      <c r="AZ371"/>
      <c r="BA371"/>
      <c r="BB371"/>
      <c r="BU371" s="113"/>
      <c r="BV371" s="113"/>
      <c r="BW371" s="113"/>
      <c r="BX371" s="113"/>
      <c r="BY371" s="113"/>
      <c r="BZ371" s="113"/>
      <c r="CA371" s="113"/>
      <c r="CB371" s="113"/>
      <c r="CC371" s="113"/>
      <c r="CD371" s="113"/>
      <c r="CE371" s="113"/>
      <c r="CF371" s="113"/>
      <c r="CG371" s="113"/>
      <c r="CH371" s="113"/>
      <c r="CI371" s="113"/>
      <c r="CJ371" s="113"/>
      <c r="CK371" s="113"/>
      <c r="CL371" s="113"/>
      <c r="CM371" s="113"/>
      <c r="CN371" s="113"/>
      <c r="CO371" s="113"/>
      <c r="CP371" s="113"/>
      <c r="CQ371" s="113"/>
      <c r="CR371" s="113"/>
      <c r="CS371" s="113"/>
      <c r="CT371" s="113"/>
      <c r="CU371" s="113"/>
      <c r="CV371" s="113"/>
      <c r="CW371" s="113"/>
      <c r="CX371" s="113"/>
      <c r="CY371" s="113"/>
      <c r="CZ371" s="113"/>
      <c r="DA371" s="113"/>
      <c r="DB371" s="113"/>
    </row>
    <row r="372" spans="1:107" s="7" customFormat="1" ht="15" x14ac:dyDescent="0.25">
      <c r="A372" s="121"/>
      <c r="B372" s="121"/>
      <c r="C372" s="121"/>
      <c r="D372" s="121"/>
      <c r="E372" s="121"/>
      <c r="F372" s="121"/>
      <c r="G372" s="121"/>
      <c r="H372" s="5"/>
      <c r="I372" s="5"/>
      <c r="J372" s="5"/>
      <c r="K372" s="4"/>
      <c r="L372" s="4"/>
      <c r="M372" s="4"/>
      <c r="N372" s="4"/>
      <c r="O372" s="4"/>
      <c r="P372" s="4"/>
      <c r="Q372" s="4"/>
      <c r="R372" s="4"/>
      <c r="S372" s="4"/>
      <c r="T372" s="5"/>
      <c r="U372" s="6"/>
      <c r="V372" s="3"/>
      <c r="W372" s="3"/>
      <c r="X372" s="3"/>
      <c r="Y372" s="3"/>
      <c r="Z372" s="3"/>
      <c r="AA372" s="3"/>
      <c r="AB372" s="3"/>
      <c r="AC372" s="3"/>
      <c r="AD372" s="3"/>
      <c r="AE372" s="3"/>
      <c r="AF372" s="3"/>
      <c r="AG372" s="3"/>
      <c r="AH372" s="3"/>
      <c r="AI372" s="3"/>
      <c r="AJ372" s="3"/>
      <c r="AK372" s="3"/>
      <c r="AT372"/>
      <c r="AU372"/>
      <c r="AV372"/>
      <c r="AW372"/>
      <c r="AX372"/>
      <c r="AY372"/>
      <c r="AZ372"/>
      <c r="BA372"/>
      <c r="BB372"/>
      <c r="BU372" s="113"/>
      <c r="BV372" s="113"/>
      <c r="BW372" s="113"/>
      <c r="BX372" s="113"/>
      <c r="BY372" s="113"/>
      <c r="BZ372" s="113"/>
      <c r="CA372" s="113"/>
      <c r="CB372" s="113"/>
      <c r="CC372" s="113"/>
      <c r="CD372" s="113"/>
      <c r="CE372" s="113"/>
      <c r="CF372" s="113"/>
      <c r="CG372" s="113"/>
      <c r="CH372" s="113"/>
      <c r="CI372" s="113"/>
      <c r="CJ372" s="113"/>
      <c r="CK372" s="113"/>
      <c r="CL372" s="113"/>
      <c r="CM372" s="113"/>
      <c r="CN372" s="113"/>
      <c r="CO372" s="113"/>
      <c r="CP372" s="113"/>
      <c r="CQ372" s="113"/>
      <c r="CR372" s="113"/>
      <c r="CS372" s="113"/>
      <c r="CT372" s="113"/>
      <c r="CU372" s="113"/>
      <c r="CV372" s="113"/>
      <c r="CW372" s="113"/>
      <c r="CX372" s="113"/>
      <c r="CY372" s="113"/>
      <c r="CZ372" s="113"/>
      <c r="DA372" s="113"/>
      <c r="DB372" s="113"/>
    </row>
    <row r="373" spans="1:107" s="7" customFormat="1" ht="15" customHeight="1" thickBot="1" x14ac:dyDescent="0.3">
      <c r="A373" s="42"/>
      <c r="B373" s="42"/>
      <c r="C373" s="42"/>
      <c r="D373" s="42"/>
      <c r="E373" s="42"/>
      <c r="F373" s="42"/>
      <c r="G373" s="42"/>
      <c r="H373" s="5"/>
      <c r="I373" s="5"/>
      <c r="J373" s="5"/>
      <c r="K373" s="4"/>
      <c r="L373" s="380" t="s">
        <v>13</v>
      </c>
      <c r="M373" s="380" t="s">
        <v>14</v>
      </c>
      <c r="N373" s="4"/>
      <c r="O373" s="24"/>
      <c r="P373" s="4"/>
      <c r="Q373" s="398" t="s">
        <v>61</v>
      </c>
      <c r="R373" s="4"/>
      <c r="S373" s="4"/>
      <c r="T373" s="267"/>
      <c r="U373" s="6"/>
      <c r="V373" s="3"/>
      <c r="W373" s="3"/>
      <c r="X373" s="3"/>
      <c r="Y373" s="3"/>
      <c r="Z373" s="3"/>
      <c r="AA373" s="3"/>
      <c r="AB373" s="3"/>
      <c r="AC373" s="3"/>
      <c r="AD373" s="3"/>
      <c r="AE373" s="3"/>
      <c r="AF373" s="3"/>
      <c r="AG373" s="3"/>
      <c r="AH373" s="3"/>
      <c r="AI373" s="3"/>
      <c r="AJ373" s="3"/>
      <c r="AK373" s="3"/>
      <c r="AT373"/>
      <c r="AU373"/>
      <c r="AV373"/>
      <c r="AW373"/>
      <c r="AX373"/>
      <c r="AY373"/>
      <c r="AZ373"/>
      <c r="BA373"/>
      <c r="BB373"/>
      <c r="BU373" s="113"/>
      <c r="BV373" s="113"/>
      <c r="BW373" s="113"/>
      <c r="BX373" s="113"/>
      <c r="BY373" s="113"/>
      <c r="BZ373" s="113"/>
      <c r="CA373" s="113"/>
      <c r="CB373" s="113"/>
      <c r="CC373" s="113"/>
      <c r="CD373" s="113"/>
      <c r="CE373" s="113"/>
      <c r="CF373" s="113"/>
      <c r="CG373" s="113"/>
      <c r="CH373" s="113"/>
      <c r="CI373" s="113"/>
      <c r="CJ373" s="113"/>
      <c r="CK373" s="113"/>
      <c r="CL373" s="113"/>
      <c r="CM373" s="113"/>
      <c r="CN373" s="113"/>
      <c r="CO373" s="113"/>
      <c r="CP373" s="113"/>
      <c r="CQ373" s="113"/>
      <c r="CR373" s="113"/>
      <c r="CS373" s="113"/>
      <c r="CT373" s="113"/>
      <c r="CU373" s="113"/>
      <c r="CV373" s="113"/>
      <c r="CW373" s="113"/>
      <c r="CX373" s="113"/>
      <c r="CY373" s="113"/>
      <c r="CZ373" s="113"/>
      <c r="DA373" s="113"/>
      <c r="DB373" s="113"/>
    </row>
    <row r="374" spans="1:107" s="21" customFormat="1" ht="23.25" customHeight="1" x14ac:dyDescent="0.25">
      <c r="A374" s="318" t="s">
        <v>434</v>
      </c>
      <c r="B374" s="319"/>
      <c r="C374" s="319"/>
      <c r="D374" s="319"/>
      <c r="E374" s="43"/>
      <c r="F374" s="144"/>
      <c r="G374" s="80"/>
      <c r="H374" s="50"/>
      <c r="I374" s="50"/>
      <c r="J374" s="50"/>
      <c r="K374" s="81"/>
      <c r="L374" s="380"/>
      <c r="M374" s="380"/>
      <c r="N374" s="81"/>
      <c r="O374" s="380" t="s">
        <v>15</v>
      </c>
      <c r="P374" s="81"/>
      <c r="Q374" s="399"/>
      <c r="R374" s="81"/>
      <c r="S374" s="81"/>
      <c r="T374" s="100"/>
      <c r="U374" s="20"/>
      <c r="V374" s="20"/>
      <c r="W374" s="101"/>
      <c r="X374" s="317" t="s">
        <v>2</v>
      </c>
      <c r="Y374" s="317"/>
      <c r="Z374" s="317"/>
      <c r="AA374" s="317"/>
      <c r="AB374" s="20"/>
      <c r="AC374" s="20"/>
      <c r="AD374" s="20"/>
      <c r="AE374" s="20"/>
      <c r="AF374" s="20"/>
      <c r="AG374" s="20"/>
      <c r="AH374" s="20"/>
      <c r="AI374" s="20"/>
      <c r="AJ374" s="20"/>
      <c r="AK374" s="20"/>
      <c r="BC374" s="255"/>
      <c r="BD374" s="255"/>
      <c r="BE374" s="255"/>
      <c r="BF374" s="255"/>
      <c r="BG374" s="255"/>
      <c r="BH374" s="255"/>
      <c r="BI374" s="255"/>
      <c r="BJ374" s="255"/>
      <c r="BK374" s="255"/>
      <c r="BL374" s="255"/>
      <c r="BM374" s="255"/>
      <c r="BN374" s="255"/>
      <c r="BO374" s="255"/>
      <c r="BP374" s="255"/>
      <c r="BQ374" s="255"/>
      <c r="BR374" s="255"/>
      <c r="BS374" s="255"/>
      <c r="BT374" s="255"/>
      <c r="BU374" s="258"/>
      <c r="BV374" s="258"/>
      <c r="BW374" s="258"/>
      <c r="BX374" s="258"/>
      <c r="BY374" s="258"/>
      <c r="BZ374" s="258"/>
      <c r="CA374" s="258"/>
      <c r="CB374" s="258"/>
      <c r="CC374" s="258"/>
      <c r="CD374" s="258"/>
      <c r="CE374" s="258"/>
      <c r="CF374" s="258"/>
      <c r="CG374" s="258"/>
      <c r="CH374" s="258"/>
      <c r="CI374" s="258"/>
      <c r="CJ374" s="258"/>
      <c r="CK374" s="258"/>
      <c r="CL374" s="258"/>
      <c r="CM374" s="258"/>
      <c r="CN374" s="258"/>
      <c r="CO374" s="258"/>
      <c r="CP374" s="258"/>
      <c r="CQ374" s="258"/>
      <c r="CR374" s="258"/>
      <c r="CS374" s="258"/>
      <c r="CT374" s="258"/>
      <c r="CU374" s="258"/>
      <c r="CV374" s="258"/>
      <c r="CW374" s="258"/>
      <c r="CX374" s="258"/>
      <c r="CY374" s="258"/>
      <c r="CZ374" s="258"/>
      <c r="DA374" s="258"/>
      <c r="DB374" s="258"/>
      <c r="DC374" s="255"/>
    </row>
    <row r="375" spans="1:107" s="21" customFormat="1" ht="23.25" thickBot="1" x14ac:dyDescent="0.3">
      <c r="A375" s="322" t="s">
        <v>426</v>
      </c>
      <c r="B375" s="323"/>
      <c r="C375" s="323"/>
      <c r="D375" s="323"/>
      <c r="E375" s="15"/>
      <c r="F375" s="15"/>
      <c r="G375" s="80"/>
      <c r="H375" s="50"/>
      <c r="I375" s="50"/>
      <c r="J375" s="50"/>
      <c r="K375" s="81"/>
      <c r="L375" s="380"/>
      <c r="M375" s="380"/>
      <c r="N375" s="81"/>
      <c r="O375" s="380"/>
      <c r="P375" s="81"/>
      <c r="Q375" s="398" t="s">
        <v>16</v>
      </c>
      <c r="R375" s="81"/>
      <c r="S375" s="81"/>
      <c r="T375" s="104"/>
      <c r="U375" s="20"/>
      <c r="V375" s="20"/>
      <c r="W375" s="101"/>
      <c r="X375" s="105" t="s">
        <v>18</v>
      </c>
      <c r="Y375" s="105" t="s">
        <v>19</v>
      </c>
      <c r="Z375" s="105" t="s">
        <v>20</v>
      </c>
      <c r="AA375" s="105" t="s">
        <v>21</v>
      </c>
      <c r="AB375" s="20"/>
      <c r="AC375" s="20"/>
      <c r="AD375" s="20"/>
      <c r="AE375" s="20"/>
      <c r="AF375" s="20"/>
      <c r="AG375" s="20"/>
      <c r="AH375" s="20"/>
      <c r="AI375" s="20"/>
      <c r="AJ375" s="20"/>
      <c r="AK375" s="20"/>
      <c r="BC375" s="255"/>
      <c r="BD375" s="255"/>
      <c r="BE375" s="255"/>
      <c r="BF375" s="255"/>
      <c r="BG375" s="255"/>
      <c r="BH375" s="255"/>
      <c r="BI375" s="255"/>
      <c r="BJ375" s="255"/>
      <c r="BK375" s="255"/>
      <c r="BL375" s="255"/>
      <c r="BM375" s="255"/>
      <c r="BN375" s="255"/>
      <c r="BO375" s="255"/>
      <c r="BP375" s="255"/>
      <c r="BQ375" s="255"/>
      <c r="BR375" s="255"/>
      <c r="BS375" s="255"/>
      <c r="BT375" s="255"/>
      <c r="BU375" s="258"/>
      <c r="BV375" s="258"/>
      <c r="BW375" s="258"/>
      <c r="BX375" s="258"/>
      <c r="BY375" s="258"/>
      <c r="BZ375" s="258"/>
      <c r="CA375" s="258"/>
      <c r="CB375" s="258"/>
      <c r="CC375" s="258"/>
      <c r="CD375" s="258"/>
      <c r="CE375" s="258"/>
      <c r="CF375" s="258"/>
      <c r="CG375" s="258"/>
      <c r="CH375" s="258"/>
      <c r="CI375" s="258"/>
      <c r="CJ375" s="258"/>
      <c r="CK375" s="258"/>
      <c r="CL375" s="258"/>
      <c r="CM375" s="258"/>
      <c r="CN375" s="258"/>
      <c r="CO375" s="258"/>
      <c r="CP375" s="258"/>
      <c r="CQ375" s="258"/>
      <c r="CR375" s="258"/>
      <c r="CS375" s="258"/>
      <c r="CT375" s="258"/>
      <c r="CU375" s="258"/>
      <c r="CV375" s="258"/>
      <c r="CW375" s="258"/>
      <c r="CX375" s="258"/>
      <c r="CY375" s="258"/>
      <c r="CZ375" s="258"/>
      <c r="DA375" s="258"/>
      <c r="DB375" s="258"/>
      <c r="DC375" s="255"/>
    </row>
    <row r="376" spans="1:107" s="7" customFormat="1" ht="45.75" thickBot="1" x14ac:dyDescent="0.3">
      <c r="A376" s="83" t="s">
        <v>81</v>
      </c>
      <c r="B376" s="52" t="s">
        <v>4</v>
      </c>
      <c r="C376" s="52" t="s">
        <v>62</v>
      </c>
      <c r="D376" s="52" t="s">
        <v>351</v>
      </c>
      <c r="E376" s="52" t="s">
        <v>7</v>
      </c>
      <c r="F376" s="218" t="s">
        <v>65</v>
      </c>
      <c r="G376" s="183" t="s">
        <v>9</v>
      </c>
      <c r="H376" s="183" t="s">
        <v>78</v>
      </c>
      <c r="I376" s="183" t="s">
        <v>11</v>
      </c>
      <c r="J376" s="183" t="s">
        <v>12</v>
      </c>
      <c r="K376" s="38"/>
      <c r="L376" s="381"/>
      <c r="M376" s="381"/>
      <c r="N376" s="38"/>
      <c r="O376" s="381"/>
      <c r="P376" s="38"/>
      <c r="Q376" s="387"/>
      <c r="R376" s="38"/>
      <c r="S376" s="38"/>
      <c r="T376" s="54" t="s">
        <v>17</v>
      </c>
      <c r="U376" s="6"/>
      <c r="V376" s="3"/>
      <c r="W376" s="72"/>
      <c r="X376" s="72"/>
      <c r="Y376" s="72"/>
      <c r="Z376" s="72"/>
      <c r="AA376" s="72"/>
      <c r="AB376" s="3"/>
      <c r="AC376" s="3"/>
      <c r="AD376" s="3"/>
      <c r="AE376" s="3"/>
      <c r="AF376" s="3"/>
      <c r="AG376" s="3"/>
      <c r="AH376" s="3"/>
      <c r="AI376" s="3"/>
      <c r="AJ376" s="3"/>
      <c r="AK376" s="3"/>
      <c r="AT376"/>
      <c r="AU376"/>
      <c r="AV376"/>
      <c r="AW376"/>
      <c r="AX376"/>
      <c r="AY376"/>
      <c r="AZ376"/>
      <c r="BA376"/>
      <c r="BB376"/>
      <c r="BU376" s="113"/>
      <c r="BV376" s="113"/>
      <c r="BW376" s="113"/>
      <c r="BX376" s="113"/>
      <c r="BY376" s="113"/>
      <c r="BZ376" s="113"/>
      <c r="CA376" s="113"/>
      <c r="CB376" s="113"/>
      <c r="CC376" s="113"/>
      <c r="CD376" s="113"/>
      <c r="CE376" s="113"/>
      <c r="CF376" s="113"/>
      <c r="CG376" s="113"/>
      <c r="CH376" s="113"/>
      <c r="CI376" s="113"/>
      <c r="CJ376" s="113"/>
      <c r="CK376" s="113"/>
      <c r="CL376" s="113"/>
      <c r="CM376" s="113"/>
      <c r="CN376" s="113"/>
      <c r="CO376" s="113"/>
      <c r="CP376" s="113"/>
      <c r="CQ376" s="113"/>
      <c r="CR376" s="113"/>
      <c r="CS376" s="113"/>
      <c r="CT376" s="113"/>
      <c r="CU376" s="113"/>
      <c r="CV376" s="113"/>
      <c r="CW376" s="113"/>
      <c r="CX376" s="113"/>
      <c r="CY376" s="113"/>
      <c r="CZ376" s="113"/>
      <c r="DA376" s="113"/>
      <c r="DB376" s="113"/>
    </row>
    <row r="377" spans="1:107" s="7" customFormat="1" ht="52.5" customHeight="1" thickBot="1" x14ac:dyDescent="0.3">
      <c r="A377" s="28">
        <v>167</v>
      </c>
      <c r="B377" s="29">
        <v>42272300</v>
      </c>
      <c r="C377" s="29">
        <v>1196490068</v>
      </c>
      <c r="D377" s="29" t="s">
        <v>435</v>
      </c>
      <c r="E377" s="29" t="s">
        <v>436</v>
      </c>
      <c r="F377" s="29" t="s">
        <v>24</v>
      </c>
      <c r="G377" s="28">
        <v>0</v>
      </c>
      <c r="H377" s="32">
        <v>1566000</v>
      </c>
      <c r="I377" s="32">
        <f>H377*6.77/100</f>
        <v>106018.2</v>
      </c>
      <c r="J377" s="32">
        <f>H377+I377</f>
        <v>1672018.2</v>
      </c>
      <c r="K377" s="2"/>
      <c r="L377" s="32">
        <f>H377*39.5/100</f>
        <v>618570</v>
      </c>
      <c r="M377" s="32">
        <f>H377+L377</f>
        <v>2184570</v>
      </c>
      <c r="N377" s="2"/>
      <c r="O377" s="57"/>
      <c r="P377" s="2"/>
      <c r="Q377" s="244">
        <v>1916940.6</v>
      </c>
      <c r="R377" s="4"/>
      <c r="S377" s="2"/>
      <c r="T377" s="32">
        <f>Z377</f>
        <v>2816480</v>
      </c>
      <c r="U377" s="6"/>
      <c r="V377" s="3"/>
      <c r="W377" s="72" t="s">
        <v>437</v>
      </c>
      <c r="X377" s="200">
        <v>2428000</v>
      </c>
      <c r="Y377" s="245">
        <f>X377*16/100</f>
        <v>388480</v>
      </c>
      <c r="Z377" s="245">
        <f>X377+Y377</f>
        <v>2816480</v>
      </c>
      <c r="AA377" s="72"/>
      <c r="AB377" s="3"/>
      <c r="AC377" s="3"/>
      <c r="AD377" s="3"/>
      <c r="AE377" s="3"/>
      <c r="AF377" s="3"/>
      <c r="AG377" s="3"/>
      <c r="AH377" s="3"/>
      <c r="AI377" s="3"/>
      <c r="AJ377" s="3"/>
      <c r="AK377" s="3"/>
      <c r="AT377"/>
      <c r="AU377"/>
      <c r="AV377"/>
      <c r="AW377"/>
      <c r="AX377"/>
      <c r="AY377"/>
      <c r="AZ377"/>
      <c r="BA377"/>
      <c r="BB377"/>
      <c r="BU377" s="113"/>
      <c r="BV377" s="113"/>
      <c r="BW377" s="113"/>
      <c r="BX377" s="113"/>
      <c r="BY377" s="113"/>
      <c r="BZ377" s="113"/>
      <c r="CA377" s="113"/>
      <c r="CB377" s="113"/>
      <c r="CC377" s="113"/>
      <c r="CD377" s="113"/>
      <c r="CE377" s="113"/>
      <c r="CF377" s="113"/>
      <c r="CG377" s="113"/>
      <c r="CH377" s="113"/>
      <c r="CI377" s="113"/>
      <c r="CJ377" s="113"/>
      <c r="CK377" s="113"/>
      <c r="CL377" s="113"/>
      <c r="CM377" s="113"/>
      <c r="CN377" s="113"/>
      <c r="CO377" s="113"/>
      <c r="CP377" s="113"/>
      <c r="CQ377" s="113"/>
      <c r="CR377" s="113"/>
      <c r="CS377" s="113"/>
      <c r="CT377" s="113"/>
      <c r="CU377" s="113"/>
      <c r="CV377" s="113"/>
      <c r="CW377" s="113"/>
      <c r="CX377" s="113"/>
      <c r="CY377" s="113"/>
      <c r="CZ377" s="113"/>
      <c r="DA377" s="113"/>
      <c r="DB377" s="113"/>
    </row>
    <row r="378" spans="1:107" s="7" customFormat="1" ht="6.75" customHeight="1" thickBot="1" x14ac:dyDescent="0.3">
      <c r="A378" s="41"/>
      <c r="B378" s="41"/>
      <c r="C378" s="41"/>
      <c r="D378" s="41"/>
      <c r="E378" s="41"/>
      <c r="F378" s="41"/>
      <c r="G378" s="41"/>
      <c r="H378" s="3"/>
      <c r="I378" s="3"/>
      <c r="J378" s="3"/>
      <c r="K378" s="2"/>
      <c r="L378" s="4"/>
      <c r="M378" s="4"/>
      <c r="N378" s="4"/>
      <c r="O378" s="4"/>
      <c r="P378" s="4"/>
      <c r="Q378" s="4"/>
      <c r="R378" s="4"/>
      <c r="S378" s="4"/>
      <c r="T378" s="5"/>
      <c r="U378" s="6"/>
      <c r="V378" s="3"/>
      <c r="W378" s="3"/>
      <c r="X378" s="3"/>
      <c r="Y378" s="3"/>
      <c r="Z378" s="3"/>
      <c r="AA378" s="3"/>
      <c r="AB378" s="3"/>
      <c r="AC378" s="3"/>
      <c r="AD378" s="3"/>
      <c r="AE378" s="3"/>
      <c r="AF378" s="3"/>
      <c r="AG378" s="3"/>
      <c r="AH378" s="3"/>
      <c r="AI378" s="3"/>
      <c r="AJ378" s="3"/>
      <c r="AK378" s="3"/>
      <c r="AT378"/>
      <c r="AU378"/>
      <c r="AV378"/>
      <c r="AW378"/>
      <c r="AX378"/>
      <c r="AY378"/>
      <c r="AZ378"/>
      <c r="BA378"/>
      <c r="BB378"/>
      <c r="BU378" s="113"/>
      <c r="BV378" s="113"/>
      <c r="BW378" s="113"/>
      <c r="BX378" s="113"/>
      <c r="BY378" s="113"/>
      <c r="BZ378" s="113"/>
      <c r="CA378" s="113"/>
      <c r="CB378" s="113"/>
      <c r="CC378" s="113"/>
      <c r="CD378" s="113"/>
      <c r="CE378" s="113"/>
      <c r="CF378" s="113"/>
      <c r="CG378" s="113"/>
      <c r="CH378" s="113"/>
      <c r="CI378" s="113"/>
      <c r="CJ378" s="113"/>
      <c r="CK378" s="113"/>
      <c r="CL378" s="113"/>
      <c r="CM378" s="113"/>
      <c r="CN378" s="113"/>
      <c r="CO378" s="113"/>
      <c r="CP378" s="113"/>
      <c r="CQ378" s="113"/>
      <c r="CR378" s="113"/>
      <c r="CS378" s="113"/>
      <c r="CT378" s="113"/>
      <c r="CU378" s="113"/>
      <c r="CV378" s="113"/>
      <c r="CW378" s="113"/>
      <c r="CX378" s="113"/>
      <c r="CY378" s="113"/>
      <c r="CZ378" s="113"/>
      <c r="DA378" s="113"/>
      <c r="DB378" s="113"/>
    </row>
    <row r="379" spans="1:107" s="7" customFormat="1" ht="9.75" customHeight="1" thickBot="1" x14ac:dyDescent="0.3">
      <c r="A379" s="41"/>
      <c r="B379" s="41"/>
      <c r="C379" s="41"/>
      <c r="D379" s="41"/>
      <c r="E379" s="41"/>
      <c r="F379" s="42"/>
      <c r="G379" s="42"/>
      <c r="H379" s="5"/>
      <c r="I379" s="5"/>
      <c r="J379" s="5"/>
      <c r="K379" s="4"/>
      <c r="L379" s="379" t="s">
        <v>13</v>
      </c>
      <c r="M379" s="379" t="s">
        <v>14</v>
      </c>
      <c r="N379" s="4"/>
      <c r="O379" s="246"/>
      <c r="P379" s="4"/>
      <c r="Q379" s="386" t="s">
        <v>61</v>
      </c>
      <c r="R379" s="4"/>
      <c r="S379" s="4"/>
      <c r="T379" s="5"/>
      <c r="U379" s="6"/>
      <c r="V379" s="3"/>
      <c r="W379" s="3"/>
      <c r="X379" s="3"/>
      <c r="Y379" s="3"/>
      <c r="Z379" s="3"/>
      <c r="AA379" s="3"/>
      <c r="AB379" s="3"/>
      <c r="AC379" s="3"/>
      <c r="AD379" s="3"/>
      <c r="AE379" s="3"/>
      <c r="AF379" s="3"/>
      <c r="AG379" s="3"/>
      <c r="AH379" s="3"/>
      <c r="AI379" s="3"/>
      <c r="AJ379" s="3"/>
      <c r="AK379" s="3"/>
      <c r="AT379"/>
      <c r="AU379"/>
      <c r="AV379"/>
      <c r="AW379"/>
      <c r="AX379"/>
      <c r="AY379"/>
      <c r="AZ379"/>
      <c r="BA379"/>
      <c r="BB379"/>
      <c r="BU379" s="113"/>
      <c r="BV379" s="113"/>
      <c r="BW379" s="113"/>
      <c r="BX379" s="113"/>
      <c r="BY379" s="113"/>
      <c r="BZ379" s="113"/>
      <c r="CA379" s="113"/>
      <c r="CB379" s="113"/>
      <c r="CC379" s="113"/>
      <c r="CD379" s="113"/>
      <c r="CE379" s="113"/>
      <c r="CF379" s="113"/>
      <c r="CG379" s="113"/>
      <c r="CH379" s="113"/>
      <c r="CI379" s="113"/>
      <c r="CJ379" s="113"/>
      <c r="CK379" s="113"/>
      <c r="CL379" s="113"/>
      <c r="CM379" s="113"/>
      <c r="CN379" s="113"/>
      <c r="CO379" s="113"/>
      <c r="CP379" s="113"/>
      <c r="CQ379" s="113"/>
      <c r="CR379" s="113"/>
      <c r="CS379" s="113"/>
      <c r="CT379" s="113"/>
      <c r="CU379" s="113"/>
      <c r="CV379" s="113"/>
      <c r="CW379" s="113"/>
      <c r="CX379" s="113"/>
      <c r="CY379" s="113"/>
      <c r="CZ379" s="113"/>
      <c r="DA379" s="113"/>
      <c r="DB379" s="113"/>
    </row>
    <row r="380" spans="1:107" s="21" customFormat="1" ht="15.75" customHeight="1" x14ac:dyDescent="0.25">
      <c r="A380" s="318" t="s">
        <v>438</v>
      </c>
      <c r="B380" s="319"/>
      <c r="C380" s="319"/>
      <c r="D380" s="319"/>
      <c r="E380" s="43"/>
      <c r="F380" s="43"/>
      <c r="G380" s="80"/>
      <c r="H380" s="50"/>
      <c r="I380" s="50"/>
      <c r="J380" s="50"/>
      <c r="K380" s="81"/>
      <c r="L380" s="380"/>
      <c r="M380" s="380"/>
      <c r="N380" s="81"/>
      <c r="O380" s="380" t="s">
        <v>15</v>
      </c>
      <c r="P380" s="81"/>
      <c r="Q380" s="399"/>
      <c r="R380" s="81"/>
      <c r="S380" s="81"/>
      <c r="T380" s="100"/>
      <c r="U380" s="20"/>
      <c r="V380" s="20"/>
      <c r="W380" s="101"/>
      <c r="X380" s="317" t="s">
        <v>2</v>
      </c>
      <c r="Y380" s="317"/>
      <c r="Z380" s="317"/>
      <c r="AA380" s="317"/>
      <c r="AB380" s="20"/>
      <c r="AC380" s="20"/>
      <c r="AD380" s="20"/>
      <c r="AE380" s="20"/>
      <c r="AF380" s="20"/>
      <c r="AG380" s="20"/>
      <c r="AH380" s="20"/>
      <c r="AI380" s="20"/>
      <c r="AJ380" s="20"/>
      <c r="AK380" s="20"/>
      <c r="BC380" s="255"/>
      <c r="BD380" s="255"/>
      <c r="BE380" s="255"/>
      <c r="BF380" s="255"/>
      <c r="BG380" s="255"/>
      <c r="BH380" s="255"/>
      <c r="BI380" s="255"/>
      <c r="BJ380" s="255"/>
      <c r="BK380" s="255"/>
      <c r="BL380" s="255"/>
      <c r="BM380" s="255"/>
      <c r="BN380" s="255"/>
      <c r="BO380" s="255"/>
      <c r="BP380" s="255"/>
      <c r="BQ380" s="255"/>
      <c r="BR380" s="255"/>
      <c r="BS380" s="255"/>
      <c r="BT380" s="255"/>
      <c r="BU380" s="258"/>
      <c r="BV380" s="258"/>
      <c r="BW380" s="258"/>
      <c r="BX380" s="258"/>
      <c r="BY380" s="258"/>
      <c r="BZ380" s="258"/>
      <c r="CA380" s="258"/>
      <c r="CB380" s="258"/>
      <c r="CC380" s="258"/>
      <c r="CD380" s="258"/>
      <c r="CE380" s="258"/>
      <c r="CF380" s="258"/>
      <c r="CG380" s="258"/>
      <c r="CH380" s="258"/>
      <c r="CI380" s="258"/>
      <c r="CJ380" s="258"/>
      <c r="CK380" s="258"/>
      <c r="CL380" s="258"/>
      <c r="CM380" s="258"/>
      <c r="CN380" s="258"/>
      <c r="CO380" s="258"/>
      <c r="CP380" s="258"/>
      <c r="CQ380" s="258"/>
      <c r="CR380" s="258"/>
      <c r="CS380" s="258"/>
      <c r="CT380" s="258"/>
      <c r="CU380" s="258"/>
      <c r="CV380" s="258"/>
      <c r="CW380" s="258"/>
      <c r="CX380" s="258"/>
      <c r="CY380" s="258"/>
      <c r="CZ380" s="258"/>
      <c r="DA380" s="258"/>
      <c r="DB380" s="258"/>
      <c r="DC380" s="255"/>
    </row>
    <row r="381" spans="1:107" s="21" customFormat="1" ht="23.25" thickBot="1" x14ac:dyDescent="0.3">
      <c r="A381" s="322" t="s">
        <v>503</v>
      </c>
      <c r="B381" s="323"/>
      <c r="C381" s="323"/>
      <c r="D381" s="323"/>
      <c r="E381" s="80"/>
      <c r="F381" s="80"/>
      <c r="G381" s="80"/>
      <c r="H381" s="50"/>
      <c r="I381" s="50"/>
      <c r="J381" s="50"/>
      <c r="K381" s="81"/>
      <c r="L381" s="380"/>
      <c r="M381" s="380"/>
      <c r="N381" s="81"/>
      <c r="O381" s="380"/>
      <c r="P381" s="81"/>
      <c r="Q381" s="398" t="s">
        <v>16</v>
      </c>
      <c r="R381" s="81"/>
      <c r="S381" s="81"/>
      <c r="T381" s="104"/>
      <c r="U381" s="20"/>
      <c r="V381" s="20"/>
      <c r="W381" s="101"/>
      <c r="X381" s="105" t="s">
        <v>18</v>
      </c>
      <c r="Y381" s="105" t="s">
        <v>19</v>
      </c>
      <c r="Z381" s="105" t="s">
        <v>20</v>
      </c>
      <c r="AA381" s="105" t="s">
        <v>21</v>
      </c>
      <c r="AB381" s="20"/>
      <c r="AC381" s="20"/>
      <c r="AD381" s="20"/>
      <c r="AE381" s="20"/>
      <c r="AF381" s="20"/>
      <c r="AG381" s="20"/>
      <c r="AH381" s="20"/>
      <c r="AI381" s="20"/>
      <c r="AJ381" s="20"/>
      <c r="AK381" s="20"/>
      <c r="BC381" s="255"/>
      <c r="BD381" s="255"/>
      <c r="BE381" s="255"/>
      <c r="BF381" s="255"/>
      <c r="BG381" s="255"/>
      <c r="BH381" s="255"/>
      <c r="BI381" s="255"/>
      <c r="BJ381" s="255"/>
      <c r="BK381" s="255"/>
      <c r="BL381" s="255"/>
      <c r="BM381" s="255"/>
      <c r="BN381" s="255"/>
      <c r="BO381" s="255"/>
      <c r="BP381" s="255"/>
      <c r="BQ381" s="255"/>
      <c r="BR381" s="255"/>
      <c r="BS381" s="255"/>
      <c r="BT381" s="255"/>
      <c r="BU381" s="258"/>
      <c r="BV381" s="258"/>
      <c r="BW381" s="258"/>
      <c r="BX381" s="258"/>
      <c r="BY381" s="258"/>
      <c r="BZ381" s="258"/>
      <c r="CA381" s="258"/>
      <c r="CB381" s="258"/>
      <c r="CC381" s="258"/>
      <c r="CD381" s="258"/>
      <c r="CE381" s="258"/>
      <c r="CF381" s="258"/>
      <c r="CG381" s="258"/>
      <c r="CH381" s="258"/>
      <c r="CI381" s="258"/>
      <c r="CJ381" s="258"/>
      <c r="CK381" s="258"/>
      <c r="CL381" s="258"/>
      <c r="CM381" s="258"/>
      <c r="CN381" s="258"/>
      <c r="CO381" s="258"/>
      <c r="CP381" s="258"/>
      <c r="CQ381" s="258"/>
      <c r="CR381" s="258"/>
      <c r="CS381" s="258"/>
      <c r="CT381" s="258"/>
      <c r="CU381" s="258"/>
      <c r="CV381" s="258"/>
      <c r="CW381" s="258"/>
      <c r="CX381" s="258"/>
      <c r="CY381" s="258"/>
      <c r="CZ381" s="258"/>
      <c r="DA381" s="258"/>
      <c r="DB381" s="258"/>
      <c r="DC381" s="255"/>
    </row>
    <row r="382" spans="1:107" s="7" customFormat="1" ht="45.75" thickBot="1" x14ac:dyDescent="0.3">
      <c r="A382" s="22" t="s">
        <v>48</v>
      </c>
      <c r="B382" s="23" t="s">
        <v>4</v>
      </c>
      <c r="C382" s="23" t="s">
        <v>161</v>
      </c>
      <c r="D382" s="23" t="s">
        <v>439</v>
      </c>
      <c r="E382" s="217" t="s">
        <v>440</v>
      </c>
      <c r="F382" s="52" t="s">
        <v>52</v>
      </c>
      <c r="G382" s="183" t="s">
        <v>9</v>
      </c>
      <c r="H382" s="183" t="s">
        <v>78</v>
      </c>
      <c r="I382" s="183" t="s">
        <v>11</v>
      </c>
      <c r="J382" s="183" t="s">
        <v>12</v>
      </c>
      <c r="K382" s="4"/>
      <c r="L382" s="381"/>
      <c r="M382" s="381"/>
      <c r="N382" s="4"/>
      <c r="O382" s="381"/>
      <c r="P382" s="4"/>
      <c r="Q382" s="398"/>
      <c r="R382" s="4"/>
      <c r="S382" s="4"/>
      <c r="T382" s="54" t="s">
        <v>53</v>
      </c>
      <c r="U382" s="6"/>
      <c r="V382" s="3"/>
      <c r="W382" s="72"/>
      <c r="X382" s="72"/>
      <c r="Y382" s="72"/>
      <c r="Z382" s="72"/>
      <c r="AA382" s="72"/>
      <c r="AB382" s="3"/>
      <c r="AC382" s="3"/>
      <c r="AD382" s="3"/>
      <c r="AE382" s="3"/>
      <c r="AF382" s="3"/>
      <c r="AG382" s="3"/>
      <c r="AH382" s="3"/>
      <c r="AI382" s="3"/>
      <c r="AJ382" s="3"/>
      <c r="AK382" s="3"/>
      <c r="AT382"/>
      <c r="AU382"/>
      <c r="AV382"/>
      <c r="AW382"/>
      <c r="AX382"/>
      <c r="AY382"/>
      <c r="AZ382"/>
      <c r="BA382"/>
      <c r="BB382"/>
      <c r="BU382" s="113"/>
      <c r="BV382" s="113"/>
      <c r="BW382" s="113"/>
      <c r="BX382" s="113"/>
      <c r="BY382" s="113"/>
      <c r="BZ382" s="113"/>
      <c r="CA382" s="113"/>
      <c r="CB382" s="113"/>
      <c r="CC382" s="113"/>
      <c r="CD382" s="113"/>
      <c r="CE382" s="113"/>
      <c r="CF382" s="113"/>
      <c r="CG382" s="113"/>
      <c r="CH382" s="113"/>
      <c r="CI382" s="113"/>
      <c r="CJ382" s="113"/>
      <c r="CK382" s="113"/>
      <c r="CL382" s="113"/>
      <c r="CM382" s="113"/>
      <c r="CN382" s="113"/>
      <c r="CO382" s="113"/>
      <c r="CP382" s="113"/>
      <c r="CQ382" s="113"/>
      <c r="CR382" s="113"/>
      <c r="CS382" s="113"/>
      <c r="CT382" s="113"/>
      <c r="CU382" s="113"/>
      <c r="CV382" s="113"/>
      <c r="CW382" s="113"/>
      <c r="CX382" s="113"/>
      <c r="CY382" s="113"/>
      <c r="CZ382" s="113"/>
      <c r="DA382" s="113"/>
      <c r="DB382" s="113"/>
    </row>
    <row r="383" spans="1:107" s="7" customFormat="1" ht="87" customHeight="1" thickBot="1" x14ac:dyDescent="0.3">
      <c r="A383" s="297">
        <v>168</v>
      </c>
      <c r="B383" s="297" t="s">
        <v>486</v>
      </c>
      <c r="C383" s="297">
        <v>1197010011</v>
      </c>
      <c r="D383" s="298" t="s">
        <v>441</v>
      </c>
      <c r="E383" s="298" t="s">
        <v>442</v>
      </c>
      <c r="F383" s="297" t="s">
        <v>443</v>
      </c>
      <c r="G383" s="30">
        <v>11</v>
      </c>
      <c r="H383" s="33">
        <v>108000</v>
      </c>
      <c r="I383" s="33">
        <f>H383*6.77/100</f>
        <v>7311.6</v>
      </c>
      <c r="J383" s="33">
        <f>H383+I383</f>
        <v>115311.6</v>
      </c>
      <c r="K383" s="2"/>
      <c r="L383" s="33">
        <f>H383*39.5/100</f>
        <v>42660</v>
      </c>
      <c r="M383" s="33">
        <f>H383+L383</f>
        <v>150660</v>
      </c>
      <c r="N383" s="2"/>
      <c r="O383" s="34"/>
      <c r="P383" s="2"/>
      <c r="Q383" s="159">
        <v>108000</v>
      </c>
      <c r="R383" s="4"/>
      <c r="S383" s="2"/>
      <c r="T383" s="33">
        <f t="shared" ref="T383:T389" si="79">Z383</f>
        <v>120000</v>
      </c>
      <c r="U383" s="6"/>
      <c r="V383" s="3"/>
      <c r="W383" s="72" t="s">
        <v>444</v>
      </c>
      <c r="X383" s="88">
        <v>120000</v>
      </c>
      <c r="Y383" s="72">
        <v>0</v>
      </c>
      <c r="Z383" s="88">
        <f t="shared" ref="Z383:Z389" si="80">X383+Y383</f>
        <v>120000</v>
      </c>
      <c r="AA383" s="72"/>
      <c r="AB383" s="3"/>
      <c r="AC383" s="3"/>
      <c r="AD383" s="3"/>
      <c r="AE383" s="3"/>
      <c r="AF383" s="3"/>
      <c r="AG383" s="3"/>
      <c r="AH383" s="3"/>
      <c r="AI383" s="3"/>
      <c r="AJ383" s="3"/>
      <c r="AK383" s="3"/>
      <c r="AT383"/>
      <c r="AU383"/>
      <c r="AV383"/>
      <c r="AW383"/>
      <c r="AX383"/>
      <c r="AY383"/>
      <c r="AZ383"/>
      <c r="BA383"/>
      <c r="BB383"/>
      <c r="BU383" s="113"/>
      <c r="BV383" s="113"/>
      <c r="BW383" s="113"/>
      <c r="BX383" s="113"/>
      <c r="BY383" s="113"/>
      <c r="BZ383" s="113"/>
      <c r="CA383" s="113"/>
      <c r="CB383" s="113"/>
      <c r="CC383" s="113"/>
      <c r="CD383" s="113"/>
      <c r="CE383" s="113"/>
      <c r="CF383" s="113"/>
      <c r="CG383" s="113"/>
      <c r="CH383" s="113"/>
      <c r="CI383" s="113"/>
      <c r="CJ383" s="113"/>
      <c r="CK383" s="113"/>
      <c r="CL383" s="113"/>
      <c r="CM383" s="113"/>
      <c r="CN383" s="113"/>
      <c r="CO383" s="113"/>
      <c r="CP383" s="113"/>
      <c r="CQ383" s="113"/>
      <c r="CR383" s="113"/>
      <c r="CS383" s="113"/>
      <c r="CT383" s="113"/>
      <c r="CU383" s="113"/>
      <c r="CV383" s="113"/>
      <c r="CW383" s="113"/>
      <c r="CX383" s="113"/>
      <c r="CY383" s="113"/>
      <c r="CZ383" s="113"/>
      <c r="DA383" s="113"/>
      <c r="DB383" s="113"/>
    </row>
    <row r="384" spans="1:107" s="7" customFormat="1" ht="87" customHeight="1" thickBot="1" x14ac:dyDescent="0.3">
      <c r="A384" s="297">
        <v>169</v>
      </c>
      <c r="B384" s="297" t="s">
        <v>487</v>
      </c>
      <c r="C384" s="297">
        <v>1197010015</v>
      </c>
      <c r="D384" s="298" t="s">
        <v>445</v>
      </c>
      <c r="E384" s="298" t="s">
        <v>446</v>
      </c>
      <c r="F384" s="297" t="s">
        <v>488</v>
      </c>
      <c r="G384" s="30">
        <v>0</v>
      </c>
      <c r="H384" s="33">
        <v>65772</v>
      </c>
      <c r="I384" s="33">
        <f t="shared" ref="I384:I390" si="81">H384*6.77/100</f>
        <v>4452.7643999999991</v>
      </c>
      <c r="J384" s="33">
        <f t="shared" ref="J384:J390" si="82">H384+I384</f>
        <v>70224.7644</v>
      </c>
      <c r="K384" s="2"/>
      <c r="L384" s="33">
        <f t="shared" ref="L384:L390" si="83">H384*39.5/100</f>
        <v>25979.94</v>
      </c>
      <c r="M384" s="33">
        <f t="shared" ref="M384:M390" si="84">H384+L384</f>
        <v>91751.94</v>
      </c>
      <c r="N384" s="2"/>
      <c r="O384" s="34"/>
      <c r="P384" s="2"/>
      <c r="Q384" s="159">
        <v>65772</v>
      </c>
      <c r="R384" s="4"/>
      <c r="S384" s="2"/>
      <c r="T384" s="33">
        <f t="shared" si="79"/>
        <v>72349.2</v>
      </c>
      <c r="U384" s="6"/>
      <c r="V384" s="3"/>
      <c r="W384" s="72"/>
      <c r="X384" s="88">
        <v>62370</v>
      </c>
      <c r="Y384" s="209">
        <f>X384*16/100</f>
        <v>9979.2000000000007</v>
      </c>
      <c r="Z384" s="209">
        <f t="shared" si="80"/>
        <v>72349.2</v>
      </c>
      <c r="AA384" s="72"/>
      <c r="AB384" s="3"/>
      <c r="AC384" s="3"/>
      <c r="AD384" s="3"/>
      <c r="AE384" s="3"/>
      <c r="AF384" s="3"/>
      <c r="AG384" s="3"/>
      <c r="AH384" s="3"/>
      <c r="AI384" s="3"/>
      <c r="AJ384" s="3"/>
      <c r="AK384" s="3"/>
      <c r="AT384"/>
      <c r="AU384"/>
      <c r="AV384"/>
      <c r="AW384"/>
      <c r="AX384"/>
      <c r="AY384"/>
      <c r="AZ384"/>
      <c r="BA384"/>
      <c r="BB384"/>
      <c r="BU384" s="113"/>
      <c r="BV384" s="113"/>
      <c r="BW384" s="113"/>
      <c r="BX384" s="113"/>
      <c r="BY384" s="113"/>
      <c r="BZ384" s="113"/>
      <c r="CA384" s="113"/>
      <c r="CB384" s="113"/>
      <c r="CC384" s="113"/>
      <c r="CD384" s="113"/>
      <c r="CE384" s="113"/>
      <c r="CF384" s="113"/>
      <c r="CG384" s="113"/>
      <c r="CH384" s="113"/>
      <c r="CI384" s="113"/>
      <c r="CJ384" s="113"/>
      <c r="CK384" s="113"/>
      <c r="CL384" s="113"/>
      <c r="CM384" s="113"/>
      <c r="CN384" s="113"/>
      <c r="CO384" s="113"/>
      <c r="CP384" s="113"/>
      <c r="CQ384" s="113"/>
      <c r="CR384" s="113"/>
      <c r="CS384" s="113"/>
      <c r="CT384" s="113"/>
      <c r="CU384" s="113"/>
      <c r="CV384" s="113"/>
      <c r="CW384" s="113"/>
      <c r="CX384" s="113"/>
      <c r="CY384" s="113"/>
      <c r="CZ384" s="113"/>
      <c r="DA384" s="113"/>
      <c r="DB384" s="113"/>
    </row>
    <row r="385" spans="1:107" s="7" customFormat="1" ht="87" customHeight="1" thickBot="1" x14ac:dyDescent="0.3">
      <c r="A385" s="297">
        <v>170</v>
      </c>
      <c r="B385" s="297" t="s">
        <v>489</v>
      </c>
      <c r="C385" s="297">
        <v>1197010016</v>
      </c>
      <c r="D385" s="298" t="s">
        <v>447</v>
      </c>
      <c r="E385" s="298" t="s">
        <v>448</v>
      </c>
      <c r="F385" s="297" t="s">
        <v>33</v>
      </c>
      <c r="G385" s="30">
        <v>0</v>
      </c>
      <c r="H385" s="33">
        <v>86478</v>
      </c>
      <c r="I385" s="33">
        <f t="shared" si="81"/>
        <v>5854.5605999999998</v>
      </c>
      <c r="J385" s="33">
        <f t="shared" si="82"/>
        <v>92332.560599999997</v>
      </c>
      <c r="K385" s="2"/>
      <c r="L385" s="33">
        <f t="shared" si="83"/>
        <v>34158.81</v>
      </c>
      <c r="M385" s="33">
        <f t="shared" si="84"/>
        <v>120636.81</v>
      </c>
      <c r="N385" s="2"/>
      <c r="O385" s="34"/>
      <c r="P385" s="2"/>
      <c r="Q385" s="159">
        <v>86478</v>
      </c>
      <c r="R385" s="4"/>
      <c r="S385" s="2"/>
      <c r="T385" s="33">
        <f t="shared" si="79"/>
        <v>95125.8</v>
      </c>
      <c r="U385" s="6"/>
      <c r="V385" s="3"/>
      <c r="W385" s="72"/>
      <c r="X385" s="88">
        <v>82005</v>
      </c>
      <c r="Y385" s="209">
        <f t="shared" ref="Y385:Y390" si="85">X385*16/100</f>
        <v>13120.8</v>
      </c>
      <c r="Z385" s="209">
        <f t="shared" si="80"/>
        <v>95125.8</v>
      </c>
      <c r="AA385" s="72"/>
      <c r="AB385" s="3"/>
      <c r="AC385" s="3"/>
      <c r="AD385" s="3"/>
      <c r="AE385" s="3"/>
      <c r="AF385" s="3"/>
      <c r="AG385" s="3"/>
      <c r="AH385" s="3"/>
      <c r="AI385" s="3"/>
      <c r="AJ385" s="3"/>
      <c r="AK385" s="3"/>
      <c r="AT385"/>
      <c r="AU385"/>
      <c r="AV385"/>
      <c r="AW385"/>
      <c r="AX385"/>
      <c r="AY385"/>
      <c r="AZ385"/>
      <c r="BA385"/>
      <c r="BB385"/>
      <c r="BU385" s="113"/>
      <c r="BV385" s="113"/>
      <c r="BW385" s="113"/>
      <c r="BX385" s="113"/>
      <c r="BY385" s="113"/>
      <c r="BZ385" s="113"/>
      <c r="CA385" s="113"/>
      <c r="CB385" s="113"/>
      <c r="CC385" s="113"/>
      <c r="CD385" s="113"/>
      <c r="CE385" s="113"/>
      <c r="CF385" s="113"/>
      <c r="CG385" s="113"/>
      <c r="CH385" s="113"/>
      <c r="CI385" s="113"/>
      <c r="CJ385" s="113"/>
      <c r="CK385" s="113"/>
      <c r="CL385" s="113"/>
      <c r="CM385" s="113"/>
      <c r="CN385" s="113"/>
      <c r="CO385" s="113"/>
      <c r="CP385" s="113"/>
      <c r="CQ385" s="113"/>
      <c r="CR385" s="113"/>
      <c r="CS385" s="113"/>
      <c r="CT385" s="113"/>
      <c r="CU385" s="113"/>
      <c r="CV385" s="113"/>
      <c r="CW385" s="113"/>
      <c r="CX385" s="113"/>
      <c r="CY385" s="113"/>
      <c r="CZ385" s="113"/>
      <c r="DA385" s="113"/>
      <c r="DB385" s="113"/>
    </row>
    <row r="386" spans="1:107" s="7" customFormat="1" ht="99.75" customHeight="1" thickBot="1" x14ac:dyDescent="0.3">
      <c r="A386" s="297">
        <v>171</v>
      </c>
      <c r="B386" s="297" t="s">
        <v>490</v>
      </c>
      <c r="C386" s="297">
        <v>1197010017</v>
      </c>
      <c r="D386" s="298" t="s">
        <v>449</v>
      </c>
      <c r="E386" s="298" t="s">
        <v>450</v>
      </c>
      <c r="F386" s="297" t="s">
        <v>491</v>
      </c>
      <c r="G386" s="30">
        <v>0</v>
      </c>
      <c r="H386" s="33">
        <v>86478</v>
      </c>
      <c r="I386" s="33">
        <f t="shared" si="81"/>
        <v>5854.5605999999998</v>
      </c>
      <c r="J386" s="33">
        <f t="shared" si="82"/>
        <v>92332.560599999997</v>
      </c>
      <c r="K386" s="2"/>
      <c r="L386" s="33">
        <f t="shared" si="83"/>
        <v>34158.81</v>
      </c>
      <c r="M386" s="33">
        <f t="shared" si="84"/>
        <v>120636.81</v>
      </c>
      <c r="N386" s="2"/>
      <c r="O386" s="34"/>
      <c r="P386" s="2"/>
      <c r="Q386" s="159">
        <v>86478</v>
      </c>
      <c r="R386" s="4"/>
      <c r="S386" s="2"/>
      <c r="T386" s="33">
        <f t="shared" si="79"/>
        <v>95125.8</v>
      </c>
      <c r="U386" s="6"/>
      <c r="V386" s="3"/>
      <c r="W386" s="72"/>
      <c r="X386" s="88">
        <v>82005</v>
      </c>
      <c r="Y386" s="209">
        <f t="shared" si="85"/>
        <v>13120.8</v>
      </c>
      <c r="Z386" s="209">
        <f t="shared" si="80"/>
        <v>95125.8</v>
      </c>
      <c r="AA386" s="72"/>
      <c r="AB386" s="3"/>
      <c r="AC386" s="3"/>
      <c r="AD386" s="3"/>
      <c r="AE386" s="3"/>
      <c r="AF386" s="3"/>
      <c r="AG386" s="3"/>
      <c r="AH386" s="3"/>
      <c r="AI386" s="3"/>
      <c r="AJ386" s="3"/>
      <c r="AK386" s="3"/>
      <c r="AT386"/>
      <c r="AU386"/>
      <c r="AV386"/>
      <c r="AW386"/>
      <c r="AX386"/>
      <c r="AY386"/>
      <c r="AZ386"/>
      <c r="BA386"/>
      <c r="BB386"/>
      <c r="BU386" s="113"/>
      <c r="BV386" s="113"/>
      <c r="BW386" s="113"/>
      <c r="BX386" s="113"/>
      <c r="BY386" s="113"/>
      <c r="BZ386" s="113"/>
      <c r="CA386" s="113"/>
      <c r="CB386" s="113"/>
      <c r="CC386" s="113"/>
      <c r="CD386" s="113"/>
      <c r="CE386" s="113"/>
      <c r="CF386" s="113"/>
      <c r="CG386" s="113"/>
      <c r="CH386" s="113"/>
      <c r="CI386" s="113"/>
      <c r="CJ386" s="113"/>
      <c r="CK386" s="113"/>
      <c r="CL386" s="113"/>
      <c r="CM386" s="113"/>
      <c r="CN386" s="113"/>
      <c r="CO386" s="113"/>
      <c r="CP386" s="113"/>
      <c r="CQ386" s="113"/>
      <c r="CR386" s="113"/>
      <c r="CS386" s="113"/>
      <c r="CT386" s="113"/>
      <c r="CU386" s="113"/>
      <c r="CV386" s="113"/>
      <c r="CW386" s="113"/>
      <c r="CX386" s="113"/>
      <c r="CY386" s="113"/>
      <c r="CZ386" s="113"/>
      <c r="DA386" s="113"/>
      <c r="DB386" s="113"/>
    </row>
    <row r="387" spans="1:107" s="7" customFormat="1" ht="123" customHeight="1" thickBot="1" x14ac:dyDescent="0.3">
      <c r="A387" s="297">
        <v>172</v>
      </c>
      <c r="B387" s="297" t="s">
        <v>489</v>
      </c>
      <c r="C387" s="297">
        <v>1197010018</v>
      </c>
      <c r="D387" s="298" t="s">
        <v>451</v>
      </c>
      <c r="E387" s="298" t="s">
        <v>452</v>
      </c>
      <c r="F387" s="297" t="s">
        <v>491</v>
      </c>
      <c r="G387" s="30">
        <v>0</v>
      </c>
      <c r="H387" s="33">
        <v>86478</v>
      </c>
      <c r="I387" s="33">
        <f t="shared" si="81"/>
        <v>5854.5605999999998</v>
      </c>
      <c r="J387" s="33">
        <f t="shared" si="82"/>
        <v>92332.560599999997</v>
      </c>
      <c r="K387" s="2"/>
      <c r="L387" s="33">
        <f t="shared" si="83"/>
        <v>34158.81</v>
      </c>
      <c r="M387" s="33">
        <f t="shared" si="84"/>
        <v>120636.81</v>
      </c>
      <c r="N387" s="2"/>
      <c r="O387" s="34"/>
      <c r="P387" s="2"/>
      <c r="Q387" s="159">
        <v>86478</v>
      </c>
      <c r="R387" s="4"/>
      <c r="S387" s="2"/>
      <c r="T387" s="33">
        <f t="shared" si="79"/>
        <v>95125.8</v>
      </c>
      <c r="U387" s="6"/>
      <c r="V387" s="3"/>
      <c r="W387" s="72" t="s">
        <v>444</v>
      </c>
      <c r="X387" s="88">
        <v>82005</v>
      </c>
      <c r="Y387" s="88">
        <f t="shared" si="85"/>
        <v>13120.8</v>
      </c>
      <c r="Z387" s="209">
        <f t="shared" si="80"/>
        <v>95125.8</v>
      </c>
      <c r="AA387" s="72"/>
      <c r="AB387" s="3"/>
      <c r="AC387" s="3"/>
      <c r="AD387" s="3"/>
      <c r="AE387" s="3"/>
      <c r="AF387" s="3"/>
      <c r="AG387" s="3"/>
      <c r="AH387" s="3"/>
      <c r="AI387" s="3"/>
      <c r="AJ387" s="3"/>
      <c r="AK387" s="3"/>
      <c r="AT387"/>
      <c r="AU387"/>
      <c r="AV387"/>
      <c r="AW387"/>
      <c r="AX387"/>
      <c r="AY387"/>
      <c r="AZ387"/>
      <c r="BA387"/>
      <c r="BB387"/>
      <c r="BU387" s="113"/>
      <c r="BV387" s="113"/>
      <c r="BW387" s="113"/>
      <c r="BX387" s="113"/>
      <c r="BY387" s="113"/>
      <c r="BZ387" s="113"/>
      <c r="CA387" s="113"/>
      <c r="CB387" s="113"/>
      <c r="CC387" s="113"/>
      <c r="CD387" s="113"/>
      <c r="CE387" s="113"/>
      <c r="CF387" s="113"/>
      <c r="CG387" s="113"/>
      <c r="CH387" s="113"/>
      <c r="CI387" s="113"/>
      <c r="CJ387" s="113"/>
      <c r="CK387" s="113"/>
      <c r="CL387" s="113"/>
      <c r="CM387" s="113"/>
      <c r="CN387" s="113"/>
      <c r="CO387" s="113"/>
      <c r="CP387" s="113"/>
      <c r="CQ387" s="113"/>
      <c r="CR387" s="113"/>
      <c r="CS387" s="113"/>
      <c r="CT387" s="113"/>
      <c r="CU387" s="113"/>
      <c r="CV387" s="113"/>
      <c r="CW387" s="113"/>
      <c r="CX387" s="113"/>
      <c r="CY387" s="113"/>
      <c r="CZ387" s="113"/>
      <c r="DA387" s="113"/>
      <c r="DB387" s="113"/>
    </row>
    <row r="388" spans="1:107" s="7" customFormat="1" ht="111.75" customHeight="1" thickBot="1" x14ac:dyDescent="0.3">
      <c r="A388" s="297">
        <v>173</v>
      </c>
      <c r="B388" s="297" t="s">
        <v>489</v>
      </c>
      <c r="C388" s="297">
        <v>1197010020</v>
      </c>
      <c r="D388" s="298" t="s">
        <v>453</v>
      </c>
      <c r="E388" s="298" t="s">
        <v>454</v>
      </c>
      <c r="F388" s="297" t="s">
        <v>492</v>
      </c>
      <c r="G388" s="30">
        <v>17</v>
      </c>
      <c r="H388" s="33">
        <v>19720</v>
      </c>
      <c r="I388" s="33">
        <f t="shared" si="81"/>
        <v>1335.0439999999999</v>
      </c>
      <c r="J388" s="33">
        <f t="shared" si="82"/>
        <v>21055.044000000002</v>
      </c>
      <c r="K388" s="2"/>
      <c r="L388" s="33">
        <f t="shared" si="83"/>
        <v>7789.4</v>
      </c>
      <c r="M388" s="33">
        <f t="shared" si="84"/>
        <v>27509.4</v>
      </c>
      <c r="N388" s="2"/>
      <c r="O388" s="34"/>
      <c r="P388" s="2"/>
      <c r="Q388" s="159">
        <v>19720</v>
      </c>
      <c r="R388" s="4"/>
      <c r="S388" s="2"/>
      <c r="T388" s="33">
        <f t="shared" si="79"/>
        <v>21692</v>
      </c>
      <c r="U388" s="6"/>
      <c r="V388" s="3"/>
      <c r="W388" s="72"/>
      <c r="X388" s="88">
        <v>18700</v>
      </c>
      <c r="Y388" s="88">
        <f t="shared" si="85"/>
        <v>2992</v>
      </c>
      <c r="Z388" s="209">
        <f t="shared" si="80"/>
        <v>21692</v>
      </c>
      <c r="AA388" s="72"/>
      <c r="AB388" s="3"/>
      <c r="AC388" s="3"/>
      <c r="AD388" s="3"/>
      <c r="AE388" s="3"/>
      <c r="AF388" s="3"/>
      <c r="AG388" s="3"/>
      <c r="AH388" s="3"/>
      <c r="AI388" s="3"/>
      <c r="AJ388" s="3"/>
      <c r="AK388" s="3"/>
      <c r="AT388"/>
      <c r="AU388"/>
      <c r="AV388"/>
      <c r="AW388"/>
      <c r="AX388"/>
      <c r="AY388"/>
      <c r="AZ388"/>
      <c r="BA388"/>
      <c r="BB388"/>
      <c r="BU388" s="113"/>
      <c r="BV388" s="113"/>
      <c r="BW388" s="113"/>
      <c r="BX388" s="113"/>
      <c r="BY388" s="113"/>
      <c r="BZ388" s="113"/>
      <c r="CA388" s="113"/>
      <c r="CB388" s="113"/>
      <c r="CC388" s="113"/>
      <c r="CD388" s="113"/>
      <c r="CE388" s="113"/>
      <c r="CF388" s="113"/>
      <c r="CG388" s="113"/>
      <c r="CH388" s="113"/>
      <c r="CI388" s="113"/>
      <c r="CJ388" s="113"/>
      <c r="CK388" s="113"/>
      <c r="CL388" s="113"/>
      <c r="CM388" s="113"/>
      <c r="CN388" s="113"/>
      <c r="CO388" s="113"/>
      <c r="CP388" s="113"/>
      <c r="CQ388" s="113"/>
      <c r="CR388" s="113"/>
      <c r="CS388" s="113"/>
      <c r="CT388" s="113"/>
      <c r="CU388" s="113"/>
      <c r="CV388" s="113"/>
      <c r="CW388" s="113"/>
      <c r="CX388" s="113"/>
      <c r="CY388" s="113"/>
      <c r="CZ388" s="113"/>
      <c r="DA388" s="113"/>
      <c r="DB388" s="113"/>
    </row>
    <row r="389" spans="1:107" s="7" customFormat="1" ht="100.5" customHeight="1" thickBot="1" x14ac:dyDescent="0.3">
      <c r="A389" s="297">
        <v>174</v>
      </c>
      <c r="B389" s="297" t="s">
        <v>493</v>
      </c>
      <c r="C389" s="297">
        <v>1123238400</v>
      </c>
      <c r="D389" s="298" t="s">
        <v>455</v>
      </c>
      <c r="E389" s="298" t="s">
        <v>456</v>
      </c>
      <c r="F389" s="297" t="s">
        <v>457</v>
      </c>
      <c r="G389" s="30"/>
      <c r="H389" s="33">
        <v>45066</v>
      </c>
      <c r="I389" s="33">
        <f t="shared" si="81"/>
        <v>3050.9682000000003</v>
      </c>
      <c r="J389" s="33">
        <f t="shared" si="82"/>
        <v>48116.968200000003</v>
      </c>
      <c r="K389" s="2"/>
      <c r="L389" s="33">
        <f t="shared" si="83"/>
        <v>17801.07</v>
      </c>
      <c r="M389" s="33">
        <f t="shared" si="84"/>
        <v>62867.07</v>
      </c>
      <c r="N389" s="2"/>
      <c r="O389" s="34"/>
      <c r="P389" s="2"/>
      <c r="Q389" s="159">
        <v>45066</v>
      </c>
      <c r="R389" s="4"/>
      <c r="S389" s="2"/>
      <c r="T389" s="33">
        <f t="shared" si="79"/>
        <v>49572.6</v>
      </c>
      <c r="U389" s="6"/>
      <c r="V389" s="3"/>
      <c r="W389" s="72"/>
      <c r="X389" s="88">
        <v>42735</v>
      </c>
      <c r="Y389" s="209">
        <f t="shared" si="85"/>
        <v>6837.6</v>
      </c>
      <c r="Z389" s="209">
        <f t="shared" si="80"/>
        <v>49572.6</v>
      </c>
      <c r="AA389" s="72"/>
      <c r="AB389" s="3"/>
      <c r="AC389" s="3"/>
      <c r="AD389" s="3"/>
      <c r="AE389" s="3"/>
      <c r="AF389" s="3"/>
      <c r="AG389" s="3"/>
      <c r="AH389" s="3"/>
      <c r="AI389" s="3"/>
      <c r="AJ389" s="3"/>
      <c r="AK389" s="3"/>
      <c r="AT389"/>
      <c r="AU389"/>
      <c r="AV389"/>
      <c r="AW389"/>
      <c r="AX389"/>
      <c r="AY389"/>
      <c r="AZ389"/>
      <c r="BA389"/>
      <c r="BB389"/>
      <c r="BU389" s="113"/>
      <c r="BV389" s="113"/>
      <c r="BW389" s="113"/>
      <c r="BX389" s="113"/>
      <c r="BY389" s="113"/>
      <c r="BZ389" s="113"/>
      <c r="CA389" s="113"/>
      <c r="CB389" s="113"/>
      <c r="CC389" s="113"/>
      <c r="CD389" s="113"/>
      <c r="CE389" s="113"/>
      <c r="CF389" s="113"/>
      <c r="CG389" s="113"/>
      <c r="CH389" s="113"/>
      <c r="CI389" s="113"/>
      <c r="CJ389" s="113"/>
      <c r="CK389" s="113"/>
      <c r="CL389" s="113"/>
      <c r="CM389" s="113"/>
      <c r="CN389" s="113"/>
      <c r="CO389" s="113"/>
      <c r="CP389" s="113"/>
      <c r="CQ389" s="113"/>
      <c r="CR389" s="113"/>
      <c r="CS389" s="113"/>
      <c r="CT389" s="113"/>
      <c r="CU389" s="113"/>
      <c r="CV389" s="113"/>
      <c r="CW389" s="113"/>
      <c r="CX389" s="113"/>
      <c r="CY389" s="113"/>
      <c r="CZ389" s="113"/>
      <c r="DA389" s="113"/>
      <c r="DB389" s="113"/>
    </row>
    <row r="390" spans="1:107" s="7" customFormat="1" ht="99.75" customHeight="1" thickBot="1" x14ac:dyDescent="0.3">
      <c r="A390" s="297">
        <v>175</v>
      </c>
      <c r="B390" s="297" t="s">
        <v>489</v>
      </c>
      <c r="C390" s="297">
        <v>1033730297</v>
      </c>
      <c r="D390" s="298" t="s">
        <v>458</v>
      </c>
      <c r="E390" s="298" t="s">
        <v>459</v>
      </c>
      <c r="F390" s="297" t="s">
        <v>460</v>
      </c>
      <c r="G390" s="30">
        <v>0</v>
      </c>
      <c r="H390" s="33">
        <v>48720</v>
      </c>
      <c r="I390" s="33">
        <f t="shared" si="81"/>
        <v>3298.3439999999996</v>
      </c>
      <c r="J390" s="33">
        <f t="shared" si="82"/>
        <v>52018.343999999997</v>
      </c>
      <c r="K390" s="2"/>
      <c r="L390" s="33">
        <f t="shared" si="83"/>
        <v>19244.400000000001</v>
      </c>
      <c r="M390" s="33">
        <f t="shared" si="84"/>
        <v>67964.399999999994</v>
      </c>
      <c r="N390" s="2"/>
      <c r="O390" s="34"/>
      <c r="P390" s="2"/>
      <c r="Q390" s="159">
        <v>48720</v>
      </c>
      <c r="R390" s="4"/>
      <c r="S390" s="169"/>
      <c r="T390" s="33">
        <f>M390</f>
        <v>67964.399999999994</v>
      </c>
      <c r="U390" s="6"/>
      <c r="V390" s="3"/>
      <c r="W390" s="72" t="s">
        <v>461</v>
      </c>
      <c r="X390" s="88"/>
      <c r="Y390" s="88">
        <f t="shared" si="85"/>
        <v>0</v>
      </c>
      <c r="Z390" s="72"/>
      <c r="AA390" s="72"/>
      <c r="AB390" s="3"/>
      <c r="AC390" s="3"/>
      <c r="AD390" s="3"/>
      <c r="AE390" s="3"/>
      <c r="AF390" s="3"/>
      <c r="AG390" s="3"/>
      <c r="AH390" s="3"/>
      <c r="AI390" s="3"/>
      <c r="AJ390" s="3"/>
      <c r="AK390" s="3"/>
      <c r="AT390"/>
      <c r="AU390"/>
      <c r="AV390"/>
      <c r="AW390"/>
      <c r="AX390"/>
      <c r="AY390"/>
      <c r="AZ390"/>
      <c r="BA390"/>
      <c r="BB390"/>
      <c r="BU390" s="113"/>
      <c r="BV390" s="113"/>
      <c r="BW390" s="113"/>
      <c r="BX390" s="113"/>
      <c r="BY390" s="113"/>
      <c r="BZ390" s="113"/>
      <c r="CA390" s="113"/>
      <c r="CB390" s="113"/>
      <c r="CC390" s="113"/>
      <c r="CD390" s="113"/>
      <c r="CE390" s="113"/>
      <c r="CF390" s="113"/>
      <c r="CG390" s="113"/>
      <c r="CH390" s="113"/>
      <c r="CI390" s="113"/>
      <c r="CJ390" s="113"/>
      <c r="CK390" s="113"/>
      <c r="CL390" s="113"/>
      <c r="CM390" s="113"/>
      <c r="CN390" s="113"/>
      <c r="CO390" s="113"/>
      <c r="CP390" s="113"/>
      <c r="CQ390" s="113"/>
      <c r="CR390" s="113"/>
      <c r="CS390" s="113"/>
      <c r="CT390" s="113"/>
      <c r="CU390" s="113"/>
      <c r="CV390" s="113"/>
      <c r="CW390" s="113"/>
      <c r="CX390" s="113"/>
      <c r="CY390" s="113"/>
      <c r="CZ390" s="113"/>
      <c r="DA390" s="113"/>
      <c r="DB390" s="113"/>
    </row>
    <row r="391" spans="1:107" s="7" customFormat="1" thickBot="1" x14ac:dyDescent="0.3">
      <c r="A391" s="41"/>
      <c r="B391" s="41"/>
      <c r="C391" s="41"/>
      <c r="D391" s="41"/>
      <c r="E391" s="41"/>
      <c r="F391" s="41"/>
      <c r="G391" s="41"/>
      <c r="H391" s="3"/>
      <c r="I391" s="3"/>
      <c r="J391" s="3"/>
      <c r="K391" s="2"/>
      <c r="L391" s="4"/>
      <c r="M391" s="4"/>
      <c r="N391" s="4"/>
      <c r="O391" s="4"/>
      <c r="P391" s="4"/>
      <c r="Q391" s="4"/>
      <c r="R391" s="4"/>
      <c r="S391" s="4"/>
      <c r="T391" s="5"/>
      <c r="U391" s="6"/>
      <c r="V391" s="3"/>
      <c r="W391" s="3"/>
      <c r="X391" s="3"/>
      <c r="Y391" s="3"/>
      <c r="Z391" s="3"/>
      <c r="AA391" s="3"/>
      <c r="AB391" s="3"/>
      <c r="AC391" s="3"/>
      <c r="AD391" s="3"/>
      <c r="AE391" s="3"/>
      <c r="AF391" s="3"/>
      <c r="AG391" s="3"/>
      <c r="AH391" s="3"/>
      <c r="AI391" s="3"/>
      <c r="AJ391" s="3"/>
      <c r="AK391" s="3"/>
      <c r="AT391"/>
      <c r="AU391"/>
      <c r="AV391"/>
      <c r="AW391"/>
      <c r="AX391"/>
      <c r="AY391"/>
      <c r="AZ391"/>
      <c r="BA391"/>
      <c r="BB391"/>
      <c r="BU391" s="113"/>
      <c r="BV391" s="113"/>
      <c r="BW391" s="113"/>
      <c r="BX391" s="113"/>
      <c r="BY391" s="113"/>
      <c r="BZ391" s="113"/>
      <c r="CA391" s="113"/>
      <c r="CB391" s="113"/>
      <c r="CC391" s="113"/>
      <c r="CD391" s="113"/>
      <c r="CE391" s="113"/>
      <c r="CF391" s="113"/>
      <c r="CG391" s="113"/>
      <c r="CH391" s="113"/>
      <c r="CI391" s="113"/>
      <c r="CJ391" s="113"/>
      <c r="CK391" s="113"/>
      <c r="CL391" s="113"/>
      <c r="CM391" s="113"/>
      <c r="CN391" s="113"/>
      <c r="CO391" s="113"/>
      <c r="CP391" s="113"/>
      <c r="CQ391" s="113"/>
      <c r="CR391" s="113"/>
      <c r="CS391" s="113"/>
      <c r="CT391" s="113"/>
      <c r="CU391" s="113"/>
      <c r="CV391" s="113"/>
      <c r="CW391" s="113"/>
      <c r="CX391" s="113"/>
      <c r="CY391" s="113"/>
      <c r="CZ391" s="113"/>
      <c r="DA391" s="113"/>
      <c r="DB391" s="113"/>
    </row>
    <row r="392" spans="1:107" s="7" customFormat="1" ht="15.75" customHeight="1" thickBot="1" x14ac:dyDescent="0.3">
      <c r="A392" s="41"/>
      <c r="B392" s="41"/>
      <c r="C392" s="41"/>
      <c r="D392" s="41"/>
      <c r="E392" s="41"/>
      <c r="F392" s="41"/>
      <c r="G392" s="41"/>
      <c r="H392" s="3"/>
      <c r="I392" s="3"/>
      <c r="J392" s="3"/>
      <c r="K392" s="2"/>
      <c r="L392" s="325" t="s">
        <v>13</v>
      </c>
      <c r="M392" s="325" t="s">
        <v>14</v>
      </c>
      <c r="N392" s="4"/>
      <c r="O392" s="231"/>
      <c r="P392" s="2"/>
      <c r="Q392" s="338" t="s">
        <v>61</v>
      </c>
      <c r="R392" s="4"/>
      <c r="S392" s="2"/>
      <c r="T392" s="5"/>
      <c r="U392" s="6"/>
      <c r="V392" s="3"/>
      <c r="W392" s="3"/>
      <c r="X392" s="3"/>
      <c r="Y392" s="3"/>
      <c r="Z392" s="3"/>
      <c r="AA392" s="3"/>
      <c r="AB392" s="3"/>
      <c r="AC392" s="3"/>
      <c r="AD392" s="3"/>
      <c r="AE392" s="3"/>
      <c r="AF392" s="3"/>
      <c r="AG392" s="3"/>
      <c r="AH392" s="3"/>
      <c r="AI392" s="3"/>
      <c r="AJ392" s="3"/>
      <c r="AK392" s="3"/>
      <c r="AT392"/>
      <c r="AU392"/>
      <c r="AV392"/>
      <c r="AW392"/>
      <c r="AX392"/>
      <c r="AY392"/>
      <c r="AZ392"/>
      <c r="BA392"/>
      <c r="BB392"/>
      <c r="BU392" s="113"/>
      <c r="BV392" s="113"/>
      <c r="BW392" s="113"/>
      <c r="BX392" s="113"/>
      <c r="BY392" s="113"/>
      <c r="BZ392" s="113"/>
      <c r="CA392" s="113"/>
      <c r="CB392" s="113"/>
      <c r="CC392" s="113"/>
      <c r="CD392" s="113"/>
      <c r="CE392" s="113"/>
      <c r="CF392" s="113"/>
      <c r="CG392" s="113"/>
      <c r="CH392" s="113"/>
      <c r="CI392" s="113"/>
      <c r="CJ392" s="113"/>
      <c r="CK392" s="113"/>
      <c r="CL392" s="113"/>
      <c r="CM392" s="113"/>
      <c r="CN392" s="113"/>
      <c r="CO392" s="113"/>
      <c r="CP392" s="113"/>
      <c r="CQ392" s="113"/>
      <c r="CR392" s="113"/>
      <c r="CS392" s="113"/>
      <c r="CT392" s="113"/>
      <c r="CU392" s="113"/>
      <c r="CV392" s="113"/>
      <c r="CW392" s="113"/>
      <c r="CX392" s="113"/>
      <c r="CY392" s="113"/>
      <c r="CZ392" s="113"/>
      <c r="DA392" s="113"/>
      <c r="DB392" s="113"/>
    </row>
    <row r="393" spans="1:107" s="21" customFormat="1" ht="23.25" customHeight="1" thickBot="1" x14ac:dyDescent="0.3">
      <c r="A393" s="319" t="s">
        <v>462</v>
      </c>
      <c r="B393" s="319"/>
      <c r="C393" s="319"/>
      <c r="D393" s="319"/>
      <c r="E393" s="43"/>
      <c r="F393" s="43"/>
      <c r="G393" s="220"/>
      <c r="H393" s="20"/>
      <c r="I393" s="20"/>
      <c r="J393" s="20"/>
      <c r="K393" s="221"/>
      <c r="L393" s="327"/>
      <c r="M393" s="327"/>
      <c r="N393" s="81"/>
      <c r="O393" s="327" t="s">
        <v>15</v>
      </c>
      <c r="P393" s="221"/>
      <c r="Q393" s="339"/>
      <c r="R393" s="81"/>
      <c r="S393" s="221"/>
      <c r="T393" s="49"/>
      <c r="U393" s="20"/>
      <c r="V393" s="20"/>
      <c r="W393" s="101"/>
      <c r="X393" s="317" t="s">
        <v>2</v>
      </c>
      <c r="Y393" s="317"/>
      <c r="Z393" s="317"/>
      <c r="AA393" s="317"/>
      <c r="AB393" s="101"/>
      <c r="AC393" s="317" t="s">
        <v>325</v>
      </c>
      <c r="AD393" s="317"/>
      <c r="AE393" s="317"/>
      <c r="AF393" s="317"/>
      <c r="AG393" s="20"/>
      <c r="AH393" s="20"/>
      <c r="AI393" s="20"/>
      <c r="AJ393" s="20"/>
      <c r="AK393" s="20"/>
      <c r="BC393" s="255"/>
      <c r="BD393" s="255"/>
      <c r="BE393" s="255"/>
      <c r="BF393" s="255"/>
      <c r="BG393" s="255"/>
      <c r="BH393" s="255"/>
      <c r="BI393" s="255"/>
      <c r="BJ393" s="255"/>
      <c r="BK393" s="255"/>
      <c r="BL393" s="255"/>
      <c r="BM393" s="255"/>
      <c r="BN393" s="255"/>
      <c r="BO393" s="255"/>
      <c r="BP393" s="255"/>
      <c r="BQ393" s="255"/>
      <c r="BR393" s="255"/>
      <c r="BS393" s="255"/>
      <c r="BT393" s="255"/>
      <c r="BU393" s="258"/>
      <c r="BV393" s="258"/>
      <c r="BW393" s="258"/>
      <c r="BX393" s="258"/>
      <c r="BY393" s="258"/>
      <c r="BZ393" s="258"/>
      <c r="CA393" s="258"/>
      <c r="CB393" s="258"/>
      <c r="CC393" s="258"/>
      <c r="CD393" s="258"/>
      <c r="CE393" s="258"/>
      <c r="CF393" s="258"/>
      <c r="CG393" s="258"/>
      <c r="CH393" s="258"/>
      <c r="CI393" s="258"/>
      <c r="CJ393" s="258"/>
      <c r="CK393" s="258"/>
      <c r="CL393" s="258"/>
      <c r="CM393" s="258"/>
      <c r="CN393" s="258"/>
      <c r="CO393" s="258"/>
      <c r="CP393" s="258"/>
      <c r="CQ393" s="258"/>
      <c r="CR393" s="258"/>
      <c r="CS393" s="258"/>
      <c r="CT393" s="258"/>
      <c r="CU393" s="258"/>
      <c r="CV393" s="258"/>
      <c r="CW393" s="258"/>
      <c r="CX393" s="258"/>
      <c r="CY393" s="258"/>
      <c r="CZ393" s="258"/>
      <c r="DA393" s="258"/>
      <c r="DB393" s="258"/>
      <c r="DC393" s="255"/>
    </row>
    <row r="394" spans="1:107" s="21" customFormat="1" ht="23.25" thickBot="1" x14ac:dyDescent="0.3">
      <c r="A394" s="323" t="s">
        <v>463</v>
      </c>
      <c r="B394" s="323"/>
      <c r="C394" s="323"/>
      <c r="D394" s="323"/>
      <c r="E394" s="15"/>
      <c r="F394" s="220"/>
      <c r="G394" s="220"/>
      <c r="H394" s="20"/>
      <c r="I394" s="20"/>
      <c r="J394" s="20"/>
      <c r="K394" s="221"/>
      <c r="L394" s="327"/>
      <c r="M394" s="327"/>
      <c r="N394" s="221"/>
      <c r="O394" s="327"/>
      <c r="P394" s="221"/>
      <c r="Q394" s="377" t="s">
        <v>16</v>
      </c>
      <c r="R394" s="81"/>
      <c r="S394" s="221"/>
      <c r="T394" s="104"/>
      <c r="U394" s="20"/>
      <c r="V394" s="20"/>
      <c r="W394" s="101"/>
      <c r="X394" s="105" t="s">
        <v>18</v>
      </c>
      <c r="Y394" s="105" t="s">
        <v>19</v>
      </c>
      <c r="Z394" s="105" t="s">
        <v>20</v>
      </c>
      <c r="AA394" s="105" t="s">
        <v>21</v>
      </c>
      <c r="AB394" s="101"/>
      <c r="AC394" s="105" t="s">
        <v>18</v>
      </c>
      <c r="AD394" s="105" t="s">
        <v>19</v>
      </c>
      <c r="AE394" s="105" t="s">
        <v>20</v>
      </c>
      <c r="AF394" s="105" t="s">
        <v>21</v>
      </c>
      <c r="AG394" s="20"/>
      <c r="AH394" s="20"/>
      <c r="AI394" s="20"/>
      <c r="AJ394" s="20"/>
      <c r="AK394" s="20"/>
      <c r="BC394" s="255"/>
      <c r="BD394" s="255"/>
      <c r="BE394" s="255"/>
      <c r="BF394" s="255"/>
      <c r="BG394" s="255"/>
      <c r="BH394" s="255"/>
      <c r="BI394" s="255"/>
      <c r="BJ394" s="255"/>
      <c r="BK394" s="255"/>
      <c r="BL394" s="255"/>
      <c r="BM394" s="255"/>
      <c r="BN394" s="255"/>
      <c r="BO394" s="255"/>
      <c r="BP394" s="255"/>
      <c r="BQ394" s="255"/>
      <c r="BR394" s="255"/>
      <c r="BS394" s="255"/>
      <c r="BT394" s="255"/>
      <c r="BU394" s="258"/>
      <c r="BV394" s="258"/>
      <c r="BW394" s="258"/>
      <c r="BX394" s="258"/>
      <c r="BY394" s="258"/>
      <c r="BZ394" s="258"/>
      <c r="CA394" s="258"/>
      <c r="CB394" s="258"/>
      <c r="CC394" s="258"/>
      <c r="CD394" s="258"/>
      <c r="CE394" s="258"/>
      <c r="CF394" s="258"/>
      <c r="CG394" s="258"/>
      <c r="CH394" s="258"/>
      <c r="CI394" s="258"/>
      <c r="CJ394" s="258"/>
      <c r="CK394" s="258"/>
      <c r="CL394" s="258"/>
      <c r="CM394" s="258"/>
      <c r="CN394" s="258"/>
      <c r="CO394" s="258"/>
      <c r="CP394" s="258"/>
      <c r="CQ394" s="258"/>
      <c r="CR394" s="258"/>
      <c r="CS394" s="258"/>
      <c r="CT394" s="258"/>
      <c r="CU394" s="258"/>
      <c r="CV394" s="258"/>
      <c r="CW394" s="258"/>
      <c r="CX394" s="258"/>
      <c r="CY394" s="258"/>
      <c r="CZ394" s="258"/>
      <c r="DA394" s="258"/>
      <c r="DB394" s="258"/>
      <c r="DC394" s="255"/>
    </row>
    <row r="395" spans="1:107" s="7" customFormat="1" ht="45.75" thickBot="1" x14ac:dyDescent="0.3">
      <c r="A395" s="22" t="s">
        <v>48</v>
      </c>
      <c r="B395" s="23" t="s">
        <v>4</v>
      </c>
      <c r="C395" s="23" t="s">
        <v>161</v>
      </c>
      <c r="D395" s="23" t="s">
        <v>439</v>
      </c>
      <c r="E395" s="83" t="s">
        <v>440</v>
      </c>
      <c r="F395" s="83" t="s">
        <v>52</v>
      </c>
      <c r="G395" s="52" t="s">
        <v>9</v>
      </c>
      <c r="H395" s="52" t="s">
        <v>78</v>
      </c>
      <c r="I395" s="52" t="s">
        <v>11</v>
      </c>
      <c r="J395" s="52" t="s">
        <v>12</v>
      </c>
      <c r="K395" s="2"/>
      <c r="L395" s="326"/>
      <c r="M395" s="326"/>
      <c r="N395" s="2"/>
      <c r="O395" s="326"/>
      <c r="P395" s="2"/>
      <c r="Q395" s="384"/>
      <c r="R395" s="4"/>
      <c r="S395" s="2"/>
      <c r="T395" s="54" t="s">
        <v>95</v>
      </c>
      <c r="U395" s="6"/>
      <c r="V395" s="3"/>
      <c r="W395" s="72"/>
      <c r="X395" s="72"/>
      <c r="Y395" s="72"/>
      <c r="Z395" s="72"/>
      <c r="AA395" s="72"/>
      <c r="AB395" s="72"/>
      <c r="AC395" s="72"/>
      <c r="AD395" s="72"/>
      <c r="AE395" s="72"/>
      <c r="AF395" s="72"/>
      <c r="AG395" s="3"/>
      <c r="AH395" s="3"/>
      <c r="AI395" s="3"/>
      <c r="AJ395" s="3"/>
      <c r="AK395" s="3"/>
      <c r="AT395"/>
      <c r="AU395"/>
      <c r="AV395"/>
      <c r="AW395"/>
      <c r="AX395"/>
      <c r="AY395"/>
      <c r="AZ395"/>
      <c r="BA395"/>
      <c r="BB395"/>
      <c r="BU395" s="113"/>
      <c r="BV395" s="113"/>
      <c r="BW395" s="113"/>
      <c r="BX395" s="113"/>
      <c r="BY395" s="113"/>
      <c r="BZ395" s="113"/>
      <c r="CA395" s="113"/>
      <c r="CB395" s="113"/>
      <c r="CC395" s="113"/>
      <c r="CD395" s="113"/>
      <c r="CE395" s="113"/>
      <c r="CF395" s="113"/>
      <c r="CG395" s="113"/>
      <c r="CH395" s="113"/>
      <c r="CI395" s="113"/>
      <c r="CJ395" s="113"/>
      <c r="CK395" s="113"/>
      <c r="CL395" s="113"/>
      <c r="CM395" s="113"/>
      <c r="CN395" s="113"/>
      <c r="CO395" s="113"/>
      <c r="CP395" s="113"/>
      <c r="CQ395" s="113"/>
      <c r="CR395" s="113"/>
      <c r="CS395" s="113"/>
      <c r="CT395" s="113"/>
      <c r="CU395" s="113"/>
      <c r="CV395" s="113"/>
      <c r="CW395" s="113"/>
      <c r="CX395" s="113"/>
      <c r="CY395" s="113"/>
      <c r="CZ395" s="113"/>
      <c r="DA395" s="113"/>
      <c r="DB395" s="113"/>
    </row>
    <row r="396" spans="1:107" s="7" customFormat="1" ht="41.25" customHeight="1" thickBot="1" x14ac:dyDescent="0.3">
      <c r="A396" s="28">
        <v>176</v>
      </c>
      <c r="B396" s="29">
        <v>42294904</v>
      </c>
      <c r="C396" s="29">
        <v>1196490295</v>
      </c>
      <c r="D396" s="29" t="s">
        <v>464</v>
      </c>
      <c r="E396" s="29" t="s">
        <v>465</v>
      </c>
      <c r="F396" s="29" t="s">
        <v>24</v>
      </c>
      <c r="G396" s="30">
        <v>0</v>
      </c>
      <c r="H396" s="33">
        <v>16115</v>
      </c>
      <c r="I396" s="33">
        <f>H396*6.77/100</f>
        <v>1090.9854999999998</v>
      </c>
      <c r="J396" s="33">
        <f>H396+I396</f>
        <v>17205.985499999999</v>
      </c>
      <c r="K396" s="2"/>
      <c r="L396" s="33">
        <f>H396*39.5/100</f>
        <v>6365.4250000000002</v>
      </c>
      <c r="M396" s="33">
        <f>H396+L396</f>
        <v>22480.424999999999</v>
      </c>
      <c r="N396" s="2"/>
      <c r="O396" s="33">
        <f>AVERAGE(Z396,AE396)</f>
        <v>19836</v>
      </c>
      <c r="P396" s="2"/>
      <c r="Q396" s="70">
        <v>19727.056995999999</v>
      </c>
      <c r="R396" s="4"/>
      <c r="S396" s="2"/>
      <c r="T396" s="33">
        <v>25636</v>
      </c>
      <c r="U396" s="6"/>
      <c r="V396" s="75"/>
      <c r="W396" s="72" t="s">
        <v>286</v>
      </c>
      <c r="X396" s="72">
        <v>10000</v>
      </c>
      <c r="Y396" s="72">
        <f>X396*16/100</f>
        <v>1600</v>
      </c>
      <c r="Z396" s="72">
        <f>X396+Y396</f>
        <v>11600</v>
      </c>
      <c r="AA396" s="72"/>
      <c r="AB396" s="72" t="s">
        <v>466</v>
      </c>
      <c r="AC396" s="72">
        <v>24200</v>
      </c>
      <c r="AD396" s="72">
        <f>AC396*16/100</f>
        <v>3872</v>
      </c>
      <c r="AE396" s="72">
        <f>AC396+AD396</f>
        <v>28072</v>
      </c>
      <c r="AF396" s="72"/>
      <c r="AG396" s="3"/>
      <c r="AH396" s="3"/>
      <c r="AI396" s="3"/>
      <c r="AJ396" s="3"/>
      <c r="AK396" s="3"/>
      <c r="AT396"/>
      <c r="AU396"/>
      <c r="AV396"/>
      <c r="AW396"/>
      <c r="AX396"/>
      <c r="AY396"/>
      <c r="AZ396"/>
      <c r="BA396"/>
      <c r="BB396"/>
      <c r="BU396" s="113"/>
      <c r="BV396" s="113"/>
      <c r="BW396" s="113"/>
      <c r="BX396" s="113"/>
      <c r="BY396" s="113"/>
      <c r="BZ396" s="113"/>
      <c r="CA396" s="113"/>
      <c r="CB396" s="113"/>
      <c r="CC396" s="113"/>
      <c r="CD396" s="113"/>
      <c r="CE396" s="113"/>
      <c r="CF396" s="113"/>
      <c r="CG396" s="113"/>
      <c r="CH396" s="113"/>
      <c r="CI396" s="113"/>
      <c r="CJ396" s="113"/>
      <c r="CK396" s="113"/>
      <c r="CL396" s="113"/>
      <c r="CM396" s="113"/>
      <c r="CN396" s="113"/>
      <c r="CO396" s="113"/>
      <c r="CP396" s="113"/>
      <c r="CQ396" s="113"/>
      <c r="CR396" s="113"/>
      <c r="CS396" s="113"/>
      <c r="CT396" s="113"/>
      <c r="CU396" s="113"/>
      <c r="CV396" s="113"/>
      <c r="CW396" s="113"/>
      <c r="CX396" s="113"/>
      <c r="CY396" s="113"/>
      <c r="CZ396" s="113"/>
      <c r="DA396" s="113"/>
      <c r="DB396" s="113"/>
    </row>
    <row r="397" spans="1:107" s="7" customFormat="1" thickBot="1" x14ac:dyDescent="0.3">
      <c r="A397" s="41"/>
      <c r="B397" s="41"/>
      <c r="C397" s="41"/>
      <c r="D397" s="41"/>
      <c r="E397" s="41"/>
      <c r="F397" s="41"/>
      <c r="G397" s="41"/>
      <c r="H397" s="3"/>
      <c r="I397" s="3"/>
      <c r="J397" s="3"/>
      <c r="K397" s="2"/>
      <c r="L397" s="4"/>
      <c r="M397" s="4"/>
      <c r="N397" s="4"/>
      <c r="O397" s="4"/>
      <c r="P397" s="4"/>
      <c r="Q397" s="4"/>
      <c r="R397" s="4"/>
      <c r="S397" s="4"/>
      <c r="T397" s="5"/>
      <c r="U397" s="6"/>
      <c r="V397" s="3"/>
      <c r="W397" s="3"/>
      <c r="X397" s="3"/>
      <c r="Y397" s="3"/>
      <c r="Z397" s="3"/>
      <c r="AA397" s="3"/>
      <c r="AB397" s="3"/>
      <c r="AC397" s="3"/>
      <c r="AD397" s="3"/>
      <c r="AE397" s="3"/>
      <c r="AF397" s="3"/>
      <c r="AG397" s="3"/>
      <c r="AH397" s="3"/>
      <c r="AI397" s="3"/>
      <c r="AJ397" s="3"/>
      <c r="AK397" s="3"/>
      <c r="AT397"/>
      <c r="AU397"/>
      <c r="AV397"/>
      <c r="AW397"/>
      <c r="AX397"/>
      <c r="AY397"/>
      <c r="AZ397"/>
      <c r="BA397"/>
      <c r="BB397"/>
      <c r="BU397" s="113"/>
      <c r="BV397" s="113"/>
      <c r="BW397" s="113"/>
      <c r="BX397" s="113"/>
      <c r="BY397" s="113"/>
      <c r="BZ397" s="113"/>
      <c r="CA397" s="113"/>
      <c r="CB397" s="113"/>
      <c r="CC397" s="113"/>
      <c r="CD397" s="113"/>
      <c r="CE397" s="113"/>
      <c r="CF397" s="113"/>
      <c r="CG397" s="113"/>
      <c r="CH397" s="113"/>
      <c r="CI397" s="113"/>
      <c r="CJ397" s="113"/>
      <c r="CK397" s="113"/>
      <c r="CL397" s="113"/>
      <c r="CM397" s="113"/>
      <c r="CN397" s="113"/>
      <c r="CO397" s="113"/>
      <c r="CP397" s="113"/>
      <c r="CQ397" s="113"/>
      <c r="CR397" s="113"/>
      <c r="CS397" s="113"/>
      <c r="CT397" s="113"/>
      <c r="CU397" s="113"/>
      <c r="CV397" s="113"/>
      <c r="CW397" s="113"/>
      <c r="CX397" s="113"/>
      <c r="CY397" s="113"/>
      <c r="CZ397" s="113"/>
      <c r="DA397" s="113"/>
      <c r="DB397" s="113"/>
    </row>
    <row r="398" spans="1:107" s="7" customFormat="1" ht="17.25" customHeight="1" thickBot="1" x14ac:dyDescent="0.3">
      <c r="A398" s="1"/>
      <c r="B398" s="2"/>
      <c r="C398" s="2"/>
      <c r="D398" s="3"/>
      <c r="E398" s="2"/>
      <c r="F398" s="2"/>
      <c r="G398" s="2"/>
      <c r="H398" s="3"/>
      <c r="I398" s="3"/>
      <c r="J398" s="3"/>
      <c r="K398" s="2"/>
      <c r="L398" s="325" t="s">
        <v>13</v>
      </c>
      <c r="M398" s="325" t="s">
        <v>14</v>
      </c>
      <c r="N398" s="4"/>
      <c r="O398" s="231"/>
      <c r="P398" s="2"/>
      <c r="Q398" s="338" t="s">
        <v>61</v>
      </c>
      <c r="R398" s="4"/>
      <c r="S398" s="2"/>
      <c r="T398" s="5"/>
      <c r="U398" s="6"/>
      <c r="V398" s="3"/>
      <c r="W398" s="3"/>
      <c r="X398" s="3"/>
      <c r="Y398" s="3"/>
      <c r="Z398" s="3"/>
      <c r="AA398" s="3"/>
      <c r="AB398" s="3"/>
      <c r="AC398" s="3"/>
      <c r="AD398" s="3"/>
      <c r="AE398" s="3"/>
      <c r="AF398" s="3"/>
      <c r="AG398" s="3"/>
      <c r="AH398" s="3"/>
      <c r="AI398" s="3"/>
      <c r="AJ398" s="3"/>
      <c r="AK398" s="3"/>
      <c r="AT398"/>
      <c r="AU398"/>
      <c r="AV398"/>
      <c r="AW398"/>
      <c r="AX398"/>
      <c r="AY398"/>
      <c r="AZ398"/>
      <c r="BA398"/>
      <c r="BB398"/>
      <c r="BU398" s="113"/>
      <c r="BV398" s="113"/>
      <c r="BW398" s="113"/>
      <c r="BX398" s="113"/>
      <c r="BY398" s="113"/>
      <c r="BZ398" s="113"/>
      <c r="CA398" s="113"/>
      <c r="CB398" s="113"/>
      <c r="CC398" s="113"/>
      <c r="CD398" s="113"/>
      <c r="CE398" s="113"/>
      <c r="CF398" s="113"/>
      <c r="CG398" s="113"/>
      <c r="CH398" s="113"/>
      <c r="CI398" s="113"/>
      <c r="CJ398" s="113"/>
      <c r="CK398" s="113"/>
      <c r="CL398" s="113"/>
      <c r="CM398" s="113"/>
      <c r="CN398" s="113"/>
      <c r="CO398" s="113"/>
      <c r="CP398" s="113"/>
      <c r="CQ398" s="113"/>
      <c r="CR398" s="113"/>
      <c r="CS398" s="113"/>
      <c r="CT398" s="113"/>
      <c r="CU398" s="113"/>
      <c r="CV398" s="113"/>
      <c r="CW398" s="113"/>
      <c r="CX398" s="113"/>
      <c r="CY398" s="113"/>
      <c r="CZ398" s="113"/>
      <c r="DA398" s="113"/>
      <c r="DB398" s="113"/>
    </row>
    <row r="399" spans="1:107" s="21" customFormat="1" thickBot="1" x14ac:dyDescent="0.3">
      <c r="A399" s="403" t="s">
        <v>467</v>
      </c>
      <c r="B399" s="403"/>
      <c r="C399" s="403"/>
      <c r="D399" s="403"/>
      <c r="E399" s="403"/>
      <c r="F399" s="403"/>
      <c r="G399" s="247"/>
      <c r="H399" s="20"/>
      <c r="I399" s="20"/>
      <c r="J399" s="20"/>
      <c r="K399" s="221"/>
      <c r="L399" s="327"/>
      <c r="M399" s="327"/>
      <c r="N399" s="81"/>
      <c r="O399" s="327" t="s">
        <v>15</v>
      </c>
      <c r="P399" s="221"/>
      <c r="Q399" s="339"/>
      <c r="R399" s="81"/>
      <c r="S399" s="221"/>
      <c r="T399" s="49"/>
      <c r="U399" s="20"/>
      <c r="V399" s="20"/>
      <c r="W399" s="20"/>
      <c r="X399" s="20"/>
      <c r="Y399" s="20"/>
      <c r="Z399" s="20"/>
      <c r="AA399" s="20"/>
      <c r="AB399" s="20"/>
      <c r="AC399" s="20"/>
      <c r="AD399" s="20"/>
      <c r="AE399" s="20"/>
      <c r="AF399" s="20"/>
      <c r="AG399" s="20"/>
      <c r="AH399" s="20"/>
      <c r="AI399" s="20"/>
      <c r="AJ399" s="20"/>
      <c r="AK399" s="20"/>
      <c r="BC399" s="255"/>
      <c r="BD399" s="255"/>
      <c r="BE399" s="255"/>
      <c r="BF399" s="255"/>
      <c r="BG399" s="255"/>
      <c r="BH399" s="255"/>
      <c r="BI399" s="255"/>
      <c r="BJ399" s="255"/>
      <c r="BK399" s="255"/>
      <c r="BL399" s="255"/>
      <c r="BM399" s="255"/>
      <c r="BN399" s="255"/>
      <c r="BO399" s="255"/>
      <c r="BP399" s="255"/>
      <c r="BQ399" s="255"/>
      <c r="BR399" s="255"/>
      <c r="BS399" s="255"/>
      <c r="BT399" s="255"/>
      <c r="BU399" s="258"/>
      <c r="BV399" s="258"/>
      <c r="BW399" s="258"/>
      <c r="BX399" s="258"/>
      <c r="BY399" s="258"/>
      <c r="BZ399" s="258"/>
      <c r="CA399" s="258"/>
      <c r="CB399" s="258"/>
      <c r="CC399" s="258"/>
      <c r="CD399" s="258"/>
      <c r="CE399" s="258"/>
      <c r="CF399" s="258"/>
      <c r="CG399" s="258"/>
      <c r="CH399" s="258"/>
      <c r="CI399" s="258"/>
      <c r="CJ399" s="258"/>
      <c r="CK399" s="258"/>
      <c r="CL399" s="258"/>
      <c r="CM399" s="258"/>
      <c r="CN399" s="258"/>
      <c r="CO399" s="258"/>
      <c r="CP399" s="258"/>
      <c r="CQ399" s="258"/>
      <c r="CR399" s="258"/>
      <c r="CS399" s="258"/>
      <c r="CT399" s="258"/>
      <c r="CU399" s="258"/>
      <c r="CV399" s="258"/>
      <c r="CW399" s="258"/>
      <c r="CX399" s="258"/>
      <c r="CY399" s="258"/>
      <c r="CZ399" s="258"/>
      <c r="DA399" s="258"/>
      <c r="DB399" s="258"/>
      <c r="DC399" s="255"/>
    </row>
    <row r="400" spans="1:107" s="21" customFormat="1" thickBot="1" x14ac:dyDescent="0.3">
      <c r="A400" s="323" t="s">
        <v>468</v>
      </c>
      <c r="B400" s="323"/>
      <c r="C400" s="323"/>
      <c r="D400" s="323"/>
      <c r="E400" s="323"/>
      <c r="F400" s="323"/>
      <c r="G400" s="80"/>
      <c r="H400" s="20"/>
      <c r="I400" s="20"/>
      <c r="J400" s="20"/>
      <c r="K400" s="221"/>
      <c r="L400" s="327"/>
      <c r="M400" s="327"/>
      <c r="N400" s="221"/>
      <c r="O400" s="327"/>
      <c r="P400" s="221"/>
      <c r="Q400" s="377" t="s">
        <v>16</v>
      </c>
      <c r="R400" s="81"/>
      <c r="S400" s="221"/>
      <c r="T400" s="104"/>
      <c r="U400" s="20"/>
      <c r="V400" s="20"/>
      <c r="W400" s="20"/>
      <c r="X400" s="20"/>
      <c r="Y400" s="20"/>
      <c r="Z400" s="20"/>
      <c r="AA400" s="20"/>
      <c r="AB400" s="20"/>
      <c r="AC400" s="20"/>
      <c r="AD400" s="20"/>
      <c r="AE400" s="20"/>
      <c r="AF400" s="20"/>
      <c r="AG400" s="20"/>
      <c r="AH400" s="20"/>
      <c r="AI400" s="20"/>
      <c r="AJ400" s="20"/>
      <c r="AK400" s="20"/>
      <c r="BC400" s="255"/>
      <c r="BD400" s="255"/>
      <c r="BE400" s="255"/>
      <c r="BF400" s="255"/>
      <c r="BG400" s="255"/>
      <c r="BH400" s="255"/>
      <c r="BI400" s="255"/>
      <c r="BJ400" s="255"/>
      <c r="BK400" s="255"/>
      <c r="BL400" s="255"/>
      <c r="BM400" s="255"/>
      <c r="BN400" s="255"/>
      <c r="BO400" s="255"/>
      <c r="BP400" s="255"/>
      <c r="BQ400" s="255"/>
      <c r="BR400" s="255"/>
      <c r="BS400" s="255"/>
      <c r="BT400" s="255"/>
      <c r="BU400" s="258"/>
      <c r="BV400" s="258"/>
      <c r="BW400" s="258"/>
      <c r="BX400" s="258"/>
      <c r="BY400" s="258"/>
      <c r="BZ400" s="258"/>
      <c r="CA400" s="258"/>
      <c r="CB400" s="258"/>
      <c r="CC400" s="258"/>
      <c r="CD400" s="258"/>
      <c r="CE400" s="258"/>
      <c r="CF400" s="258"/>
      <c r="CG400" s="258"/>
      <c r="CH400" s="258"/>
      <c r="CI400" s="258"/>
      <c r="CJ400" s="258"/>
      <c r="CK400" s="258"/>
      <c r="CL400" s="258"/>
      <c r="CM400" s="258"/>
      <c r="CN400" s="258"/>
      <c r="CO400" s="258"/>
      <c r="CP400" s="258"/>
      <c r="CQ400" s="258"/>
      <c r="CR400" s="258"/>
      <c r="CS400" s="258"/>
      <c r="CT400" s="258"/>
      <c r="CU400" s="258"/>
      <c r="CV400" s="258"/>
      <c r="CW400" s="258"/>
      <c r="CX400" s="258"/>
      <c r="CY400" s="258"/>
      <c r="CZ400" s="258"/>
      <c r="DA400" s="258"/>
      <c r="DB400" s="258"/>
      <c r="DC400" s="255"/>
    </row>
    <row r="401" spans="1:107" s="7" customFormat="1" ht="45.75" thickBot="1" x14ac:dyDescent="0.3">
      <c r="A401" s="248" t="s">
        <v>48</v>
      </c>
      <c r="B401" s="23" t="s">
        <v>4</v>
      </c>
      <c r="C401" s="23" t="s">
        <v>5</v>
      </c>
      <c r="D401" s="23" t="s">
        <v>50</v>
      </c>
      <c r="E401" s="23" t="s">
        <v>102</v>
      </c>
      <c r="F401" s="23" t="s">
        <v>52</v>
      </c>
      <c r="G401" s="52" t="s">
        <v>9</v>
      </c>
      <c r="H401" s="52" t="s">
        <v>78</v>
      </c>
      <c r="I401" s="52" t="s">
        <v>11</v>
      </c>
      <c r="J401" s="52" t="s">
        <v>12</v>
      </c>
      <c r="K401" s="2"/>
      <c r="L401" s="326"/>
      <c r="M401" s="326"/>
      <c r="N401" s="2"/>
      <c r="O401" s="326"/>
      <c r="P401" s="2"/>
      <c r="Q401" s="378"/>
      <c r="R401" s="4"/>
      <c r="S401" s="2"/>
      <c r="T401" s="54" t="s">
        <v>17</v>
      </c>
      <c r="U401" s="6"/>
      <c r="V401" s="3"/>
      <c r="W401" s="3"/>
      <c r="X401" s="3"/>
      <c r="Y401" s="3"/>
      <c r="Z401" s="3"/>
      <c r="AA401" s="3"/>
      <c r="AB401" s="3"/>
      <c r="AC401" s="3"/>
      <c r="AD401" s="3"/>
      <c r="AE401" s="3"/>
      <c r="AF401" s="3"/>
      <c r="AG401" s="3"/>
      <c r="AH401" s="3"/>
      <c r="AI401" s="3"/>
      <c r="AJ401" s="3"/>
      <c r="AK401" s="3"/>
      <c r="AT401"/>
      <c r="AU401"/>
      <c r="AV401"/>
      <c r="AW401"/>
      <c r="AX401"/>
      <c r="AY401"/>
      <c r="AZ401"/>
      <c r="BA401"/>
      <c r="BB401"/>
      <c r="BU401" s="113"/>
      <c r="BV401" s="113"/>
      <c r="BW401" s="113"/>
      <c r="BX401" s="113"/>
      <c r="BY401" s="113"/>
      <c r="BZ401" s="113"/>
      <c r="CA401" s="113"/>
      <c r="CB401" s="113"/>
      <c r="CC401" s="113"/>
      <c r="CD401" s="113"/>
      <c r="CE401" s="113"/>
      <c r="CF401" s="113"/>
      <c r="CG401" s="113"/>
      <c r="CH401" s="113"/>
      <c r="CI401" s="113"/>
      <c r="CJ401" s="113"/>
      <c r="CK401" s="113"/>
      <c r="CL401" s="113"/>
      <c r="CM401" s="113"/>
      <c r="CN401" s="113"/>
      <c r="CO401" s="113"/>
      <c r="CP401" s="113"/>
      <c r="CQ401" s="113"/>
      <c r="CR401" s="113"/>
      <c r="CS401" s="113"/>
      <c r="CT401" s="113"/>
      <c r="CU401" s="113"/>
      <c r="CV401" s="113"/>
      <c r="CW401" s="113"/>
      <c r="CX401" s="113"/>
      <c r="CY401" s="113"/>
      <c r="CZ401" s="113"/>
      <c r="DA401" s="113"/>
      <c r="DB401" s="113"/>
    </row>
    <row r="402" spans="1:107" s="6" customFormat="1" ht="42" customHeight="1" thickBot="1" x14ac:dyDescent="0.3">
      <c r="A402" s="249">
        <v>177</v>
      </c>
      <c r="B402" s="250">
        <v>42201841</v>
      </c>
      <c r="C402" s="251">
        <v>1196490712</v>
      </c>
      <c r="D402" s="29" t="s">
        <v>469</v>
      </c>
      <c r="E402" s="29" t="s">
        <v>470</v>
      </c>
      <c r="F402" s="29" t="s">
        <v>471</v>
      </c>
      <c r="G402" s="42">
        <v>54</v>
      </c>
      <c r="H402" s="33">
        <v>24984</v>
      </c>
      <c r="I402" s="33">
        <f>H402*6.77/100</f>
        <v>1691.4168</v>
      </c>
      <c r="J402" s="33">
        <f>H402+I402</f>
        <v>26675.416799999999</v>
      </c>
      <c r="K402" s="2"/>
      <c r="L402" s="33">
        <f>H402*39.5/100</f>
        <v>9868.68</v>
      </c>
      <c r="M402" s="33">
        <f>H402+L402</f>
        <v>34852.68</v>
      </c>
      <c r="N402" s="2"/>
      <c r="O402" s="34"/>
      <c r="P402" s="2"/>
      <c r="Q402" s="252">
        <v>30583.005069086998</v>
      </c>
      <c r="R402" s="4"/>
      <c r="S402" s="2"/>
      <c r="T402" s="33">
        <f>M402</f>
        <v>34852.68</v>
      </c>
      <c r="V402" s="3"/>
      <c r="W402" s="3"/>
      <c r="X402" s="3"/>
      <c r="Y402" s="3"/>
      <c r="Z402" s="3"/>
      <c r="AA402" s="3"/>
      <c r="AB402" s="3"/>
      <c r="AC402" s="3"/>
      <c r="AD402" s="3"/>
      <c r="AE402" s="3"/>
      <c r="AF402" s="3"/>
      <c r="AG402" s="3"/>
      <c r="AH402" s="3"/>
      <c r="AI402" s="3"/>
      <c r="AJ402" s="3"/>
      <c r="AK402" s="3"/>
      <c r="AL402" s="7"/>
      <c r="AM402" s="7"/>
      <c r="AN402" s="7"/>
      <c r="AO402" s="7"/>
      <c r="AP402" s="7"/>
      <c r="AQ402" s="7"/>
      <c r="AR402" s="7"/>
      <c r="AS402" s="7"/>
      <c r="AT402"/>
      <c r="AU402"/>
      <c r="AV402"/>
      <c r="AW402"/>
      <c r="AX402"/>
      <c r="AY402"/>
      <c r="AZ402"/>
      <c r="BA402"/>
      <c r="BB402"/>
      <c r="BC402" s="7"/>
      <c r="BD402" s="7"/>
      <c r="BE402" s="7"/>
      <c r="BF402" s="7"/>
      <c r="BG402" s="7"/>
      <c r="BH402" s="3"/>
      <c r="BI402" s="3"/>
      <c r="BJ402" s="3"/>
      <c r="BK402" s="3"/>
      <c r="BL402" s="3"/>
      <c r="BM402" s="3"/>
      <c r="BN402" s="3"/>
      <c r="BO402" s="3"/>
      <c r="BP402" s="3"/>
      <c r="BQ402" s="3"/>
      <c r="BR402" s="3"/>
      <c r="BS402" s="3"/>
      <c r="BT402" s="3"/>
      <c r="BU402" s="5"/>
      <c r="BV402" s="5"/>
      <c r="BW402" s="5"/>
      <c r="BX402" s="5"/>
      <c r="BY402" s="5"/>
      <c r="BZ402" s="5"/>
      <c r="CA402" s="5"/>
      <c r="CB402" s="5"/>
      <c r="CC402" s="5"/>
      <c r="CD402" s="5"/>
      <c r="CE402" s="5"/>
      <c r="CF402" s="5"/>
      <c r="CG402" s="5"/>
      <c r="CH402" s="5"/>
      <c r="CI402" s="5"/>
      <c r="CJ402" s="5"/>
      <c r="CK402" s="5"/>
      <c r="CL402" s="5"/>
      <c r="CM402" s="5"/>
      <c r="CN402" s="5"/>
      <c r="CO402" s="5"/>
      <c r="CP402" s="5"/>
      <c r="CQ402" s="5"/>
      <c r="CR402" s="5"/>
      <c r="CS402" s="5"/>
      <c r="CT402" s="5"/>
      <c r="CU402" s="5"/>
      <c r="CV402" s="5"/>
      <c r="CW402" s="5"/>
      <c r="CX402" s="5"/>
      <c r="CY402" s="5"/>
      <c r="CZ402" s="5"/>
      <c r="DA402" s="5"/>
      <c r="DB402" s="5"/>
      <c r="DC402" s="3"/>
    </row>
    <row r="403" spans="1:107" s="6" customFormat="1" ht="36.75" customHeight="1" thickBot="1" x14ac:dyDescent="0.3">
      <c r="A403" s="249">
        <v>178</v>
      </c>
      <c r="B403" s="250">
        <v>42201841</v>
      </c>
      <c r="C403" s="251">
        <v>1196490713</v>
      </c>
      <c r="D403" s="29" t="s">
        <v>472</v>
      </c>
      <c r="E403" s="29" t="s">
        <v>472</v>
      </c>
      <c r="F403" s="29" t="s">
        <v>33</v>
      </c>
      <c r="G403" s="30">
        <v>0</v>
      </c>
      <c r="H403" s="33">
        <v>52200</v>
      </c>
      <c r="I403" s="33">
        <f>H403*6.77/100</f>
        <v>3533.94</v>
      </c>
      <c r="J403" s="33">
        <f>H403+I403</f>
        <v>55733.94</v>
      </c>
      <c r="K403" s="38"/>
      <c r="L403" s="33">
        <f>H403*39.5/100</f>
        <v>20619</v>
      </c>
      <c r="M403" s="33">
        <f>H403+L403</f>
        <v>72819</v>
      </c>
      <c r="N403" s="38"/>
      <c r="O403" s="34"/>
      <c r="P403" s="38"/>
      <c r="Q403" s="253">
        <v>63898.020000000004</v>
      </c>
      <c r="R403" s="38"/>
      <c r="S403" s="38"/>
      <c r="T403" s="33">
        <f>M403</f>
        <v>72819</v>
      </c>
      <c r="V403" s="3"/>
      <c r="W403" s="3"/>
      <c r="X403" s="3"/>
      <c r="Y403" s="3"/>
      <c r="Z403" s="3"/>
      <c r="AA403" s="3"/>
      <c r="AB403" s="3"/>
      <c r="AC403" s="3"/>
      <c r="AD403" s="3"/>
      <c r="AE403" s="3"/>
      <c r="AF403" s="3"/>
      <c r="AG403" s="3"/>
      <c r="AH403" s="3"/>
      <c r="AI403" s="3"/>
      <c r="AJ403" s="3"/>
      <c r="AK403" s="3"/>
      <c r="AL403" s="7"/>
      <c r="AM403" s="7"/>
      <c r="AN403" s="7"/>
      <c r="AO403" s="7"/>
      <c r="AP403" s="7"/>
      <c r="AQ403" s="7"/>
      <c r="AR403" s="7"/>
      <c r="AS403" s="7"/>
      <c r="AT403"/>
      <c r="AU403"/>
      <c r="AV403"/>
      <c r="AW403"/>
      <c r="AX403"/>
      <c r="AY403"/>
      <c r="AZ403"/>
      <c r="BA403"/>
      <c r="BB403"/>
      <c r="BC403" s="7"/>
      <c r="BD403" s="7"/>
      <c r="BE403" s="7"/>
      <c r="BF403" s="7"/>
      <c r="BG403" s="7"/>
      <c r="BH403" s="3"/>
      <c r="BI403" s="3"/>
      <c r="BJ403" s="3"/>
      <c r="BK403" s="3"/>
      <c r="BL403" s="3"/>
      <c r="BM403" s="3"/>
      <c r="BN403" s="3"/>
      <c r="BO403" s="3"/>
      <c r="BP403" s="3"/>
      <c r="BQ403" s="3"/>
      <c r="BR403" s="3"/>
      <c r="BS403" s="3"/>
      <c r="BT403" s="3"/>
      <c r="BU403" s="5"/>
      <c r="BV403" s="5"/>
      <c r="BW403" s="5"/>
      <c r="BX403" s="5"/>
      <c r="BY403" s="5"/>
      <c r="BZ403" s="5"/>
      <c r="CA403" s="5"/>
      <c r="CB403" s="5"/>
      <c r="CC403" s="5"/>
      <c r="CD403" s="5"/>
      <c r="CE403" s="5"/>
      <c r="CF403" s="5"/>
      <c r="CG403" s="5"/>
      <c r="CH403" s="5"/>
      <c r="CI403" s="5"/>
      <c r="CJ403" s="5"/>
      <c r="CK403" s="5"/>
      <c r="CL403" s="5"/>
      <c r="CM403" s="5"/>
      <c r="CN403" s="5"/>
      <c r="CO403" s="5"/>
      <c r="CP403" s="5"/>
      <c r="CQ403" s="5"/>
      <c r="CR403" s="5"/>
      <c r="CS403" s="5"/>
      <c r="CT403" s="5"/>
      <c r="CU403" s="5"/>
      <c r="CV403" s="5"/>
      <c r="CW403" s="5"/>
      <c r="CX403" s="5"/>
      <c r="CY403" s="5"/>
      <c r="CZ403" s="5"/>
      <c r="DA403" s="5"/>
      <c r="DB403" s="5"/>
      <c r="DC403" s="3"/>
    </row>
    <row r="404" spans="1:107" s="112" customFormat="1" ht="17.25" thickBot="1" x14ac:dyDescent="0.3">
      <c r="A404" s="264"/>
      <c r="B404" s="4"/>
      <c r="C404" s="4"/>
      <c r="D404" s="5"/>
      <c r="E404" s="4"/>
      <c r="F404" s="4"/>
      <c r="G404" s="4"/>
      <c r="H404" s="5"/>
      <c r="I404" s="5"/>
      <c r="J404" s="5"/>
      <c r="K404" s="4"/>
      <c r="L404" s="4"/>
      <c r="M404" s="4"/>
      <c r="N404" s="4"/>
      <c r="O404" s="4"/>
      <c r="P404" s="4"/>
      <c r="Q404" s="4"/>
      <c r="R404" s="4"/>
      <c r="S404" s="4"/>
      <c r="T404" s="5"/>
      <c r="V404" s="5"/>
      <c r="W404" s="5"/>
      <c r="X404" s="5"/>
      <c r="Y404" s="5"/>
      <c r="Z404" s="5"/>
      <c r="AA404" s="5"/>
      <c r="AB404" s="5"/>
      <c r="AC404" s="5"/>
      <c r="AD404" s="5"/>
      <c r="AE404" s="5"/>
      <c r="AF404" s="5"/>
      <c r="AG404" s="5"/>
      <c r="AH404" s="5"/>
      <c r="AI404" s="5"/>
      <c r="AJ404" s="5"/>
      <c r="AK404" s="5"/>
      <c r="AL404" s="113"/>
      <c r="AM404" s="113"/>
      <c r="AN404" s="113"/>
      <c r="AO404" s="113"/>
      <c r="AP404" s="113"/>
      <c r="AQ404" s="113"/>
      <c r="AR404" s="113"/>
      <c r="AS404" s="113"/>
      <c r="AT404" s="114"/>
      <c r="AU404" s="114"/>
      <c r="AV404" s="114"/>
      <c r="AW404" s="114"/>
      <c r="AX404" s="114"/>
      <c r="AY404" s="114"/>
      <c r="AZ404" s="114"/>
      <c r="BA404" s="114"/>
      <c r="BB404" s="114"/>
      <c r="BC404" s="113"/>
      <c r="BD404" s="113"/>
      <c r="BE404" s="113"/>
      <c r="BF404" s="113"/>
      <c r="BG404" s="113"/>
      <c r="BH404" s="5"/>
      <c r="BI404" s="5"/>
      <c r="BJ404" s="5"/>
      <c r="BK404" s="5"/>
      <c r="BL404" s="5"/>
      <c r="BM404" s="5"/>
      <c r="BN404" s="5"/>
      <c r="BO404" s="5"/>
      <c r="BP404" s="5"/>
      <c r="BQ404" s="5"/>
      <c r="BR404" s="5"/>
      <c r="BS404" s="5"/>
      <c r="BT404" s="5"/>
      <c r="BU404" s="5"/>
      <c r="BV404" s="5"/>
      <c r="BW404" s="5"/>
      <c r="BX404" s="5"/>
      <c r="BY404" s="5"/>
      <c r="BZ404" s="5"/>
      <c r="CA404" s="5"/>
      <c r="CB404" s="5"/>
      <c r="CC404" s="5"/>
      <c r="CD404" s="5"/>
      <c r="CE404" s="5"/>
      <c r="CF404" s="5"/>
      <c r="CG404" s="5"/>
      <c r="CH404" s="5"/>
      <c r="CI404" s="5"/>
      <c r="CJ404" s="5"/>
      <c r="CK404" s="5"/>
      <c r="CL404" s="5"/>
      <c r="CM404" s="5"/>
      <c r="CN404" s="5"/>
      <c r="CO404" s="5"/>
      <c r="CP404" s="5"/>
      <c r="CQ404" s="5"/>
      <c r="CR404" s="5"/>
      <c r="CS404" s="5"/>
      <c r="CT404" s="5"/>
      <c r="CU404" s="5"/>
      <c r="CV404" s="5"/>
      <c r="CW404" s="5"/>
      <c r="CX404" s="5"/>
      <c r="CY404" s="5"/>
      <c r="CZ404" s="5"/>
      <c r="DA404" s="5"/>
      <c r="DB404" s="5"/>
      <c r="DC404" s="5"/>
    </row>
    <row r="405" spans="1:107" s="112" customFormat="1" ht="17.25" thickBot="1" x14ac:dyDescent="0.3">
      <c r="A405" s="264"/>
      <c r="B405" s="4"/>
      <c r="C405" s="4"/>
      <c r="D405" s="5"/>
      <c r="E405" s="4"/>
      <c r="F405" s="4"/>
      <c r="G405" s="4"/>
      <c r="H405" s="5"/>
      <c r="I405" s="5"/>
      <c r="J405" s="5"/>
      <c r="K405" s="4"/>
      <c r="L405" s="325" t="s">
        <v>13</v>
      </c>
      <c r="M405" s="325" t="s">
        <v>14</v>
      </c>
      <c r="N405" s="4"/>
      <c r="O405" s="274"/>
      <c r="P405" s="2"/>
      <c r="Q405" s="338" t="s">
        <v>61</v>
      </c>
      <c r="R405" s="4"/>
      <c r="S405" s="4"/>
      <c r="T405" s="5"/>
      <c r="V405" s="5"/>
      <c r="W405" s="5"/>
      <c r="X405" s="5"/>
      <c r="Y405" s="5"/>
      <c r="Z405" s="5"/>
      <c r="AA405" s="5"/>
      <c r="AB405" s="5"/>
      <c r="AC405" s="5"/>
      <c r="AD405" s="5"/>
      <c r="AE405" s="5"/>
      <c r="AF405" s="5"/>
      <c r="AG405" s="5"/>
      <c r="AH405" s="5"/>
      <c r="AI405" s="5"/>
      <c r="AJ405" s="5"/>
      <c r="AK405" s="5"/>
      <c r="AL405" s="113"/>
      <c r="AM405" s="113"/>
      <c r="AN405" s="113"/>
      <c r="AO405" s="113"/>
      <c r="AP405" s="113"/>
      <c r="AQ405" s="113"/>
      <c r="AR405" s="113"/>
      <c r="AS405" s="113"/>
      <c r="AT405" s="114"/>
      <c r="AU405" s="114"/>
      <c r="AV405" s="114"/>
      <c r="AW405" s="114"/>
      <c r="AX405" s="114"/>
      <c r="AY405" s="114"/>
      <c r="AZ405" s="114"/>
      <c r="BA405" s="114"/>
      <c r="BB405" s="114"/>
      <c r="BC405" s="113"/>
      <c r="BD405" s="113"/>
      <c r="BE405" s="113"/>
      <c r="BF405" s="113"/>
      <c r="BG405" s="113"/>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row>
    <row r="406" spans="1:107" s="114" customFormat="1" ht="23.25" customHeight="1" thickBot="1" x14ac:dyDescent="0.3">
      <c r="A406" s="311" t="s">
        <v>476</v>
      </c>
      <c r="B406" s="312"/>
      <c r="C406" s="312"/>
      <c r="D406" s="312"/>
      <c r="E406" s="312"/>
      <c r="F406" s="312"/>
      <c r="G406" s="401" t="s">
        <v>9</v>
      </c>
      <c r="H406" s="325" t="s">
        <v>78</v>
      </c>
      <c r="I406" s="325" t="s">
        <v>11</v>
      </c>
      <c r="J406" s="325" t="s">
        <v>12</v>
      </c>
      <c r="K406" s="4"/>
      <c r="L406" s="327"/>
      <c r="M406" s="327"/>
      <c r="N406" s="4"/>
      <c r="O406" s="327" t="s">
        <v>15</v>
      </c>
      <c r="P406" s="221"/>
      <c r="Q406" s="339"/>
      <c r="R406" s="4"/>
      <c r="S406" s="4"/>
      <c r="T406" s="292" t="s">
        <v>482</v>
      </c>
      <c r="U406" s="112"/>
      <c r="V406" s="5"/>
      <c r="W406" s="5"/>
      <c r="X406" s="5"/>
      <c r="Y406" s="5"/>
      <c r="Z406" s="5"/>
      <c r="AA406" s="5"/>
      <c r="AB406" s="5"/>
      <c r="AC406" s="5"/>
      <c r="AD406" s="5"/>
      <c r="AE406" s="5"/>
      <c r="AF406" s="5"/>
      <c r="AG406" s="5"/>
      <c r="AH406" s="5"/>
      <c r="AI406" s="5"/>
      <c r="AJ406" s="5"/>
      <c r="AK406" s="5"/>
      <c r="AL406" s="113"/>
      <c r="AM406" s="113"/>
      <c r="AN406" s="113"/>
      <c r="AO406" s="113"/>
      <c r="AP406" s="113"/>
      <c r="AQ406" s="113"/>
      <c r="AR406" s="113"/>
      <c r="AS406" s="113"/>
      <c r="BC406" s="113"/>
      <c r="BD406" s="113"/>
      <c r="BE406" s="113"/>
      <c r="BF406" s="113"/>
      <c r="BG406" s="113"/>
      <c r="BH406" s="113"/>
      <c r="BI406" s="113"/>
      <c r="BJ406" s="113"/>
      <c r="BK406" s="113"/>
      <c r="BL406" s="113"/>
      <c r="BM406" s="113"/>
      <c r="BN406" s="113"/>
      <c r="BO406" s="113"/>
      <c r="BP406" s="113"/>
      <c r="BQ406" s="113"/>
      <c r="BR406" s="113"/>
      <c r="BS406" s="113"/>
      <c r="BT406" s="113"/>
      <c r="BU406" s="113"/>
      <c r="BV406" s="113"/>
      <c r="BW406" s="113"/>
      <c r="BX406" s="113"/>
      <c r="BY406" s="113"/>
      <c r="BZ406" s="113"/>
      <c r="CA406" s="113"/>
      <c r="CB406" s="113"/>
      <c r="CC406" s="113"/>
      <c r="CD406" s="113"/>
      <c r="CE406" s="113"/>
      <c r="CF406" s="113"/>
      <c r="CG406" s="113"/>
      <c r="CH406" s="113"/>
      <c r="CI406" s="113"/>
      <c r="CJ406" s="113"/>
      <c r="CK406" s="113"/>
      <c r="CL406" s="113"/>
      <c r="CM406" s="113"/>
      <c r="CN406" s="113"/>
      <c r="CO406" s="113"/>
      <c r="CP406" s="113"/>
      <c r="CQ406" s="113"/>
      <c r="CR406" s="113"/>
      <c r="CS406" s="113"/>
      <c r="CT406" s="113"/>
      <c r="CU406" s="113"/>
      <c r="CV406" s="113"/>
      <c r="CW406" s="113"/>
      <c r="CX406" s="113"/>
      <c r="CY406" s="113"/>
      <c r="CZ406" s="113"/>
      <c r="DA406" s="113"/>
      <c r="DB406" s="113"/>
      <c r="DC406" s="113"/>
    </row>
    <row r="407" spans="1:107" s="114" customFormat="1" ht="15.75" customHeight="1" thickBot="1" x14ac:dyDescent="0.3">
      <c r="A407" s="400" t="s">
        <v>477</v>
      </c>
      <c r="B407" s="400"/>
      <c r="C407" s="400"/>
      <c r="D407" s="400"/>
      <c r="E407" s="400"/>
      <c r="F407" s="400"/>
      <c r="G407" s="402"/>
      <c r="H407" s="327"/>
      <c r="I407" s="327"/>
      <c r="J407" s="327"/>
      <c r="K407" s="4"/>
      <c r="L407" s="327"/>
      <c r="M407" s="327"/>
      <c r="N407" s="4"/>
      <c r="O407" s="327"/>
      <c r="P407" s="221"/>
      <c r="Q407" s="377" t="s">
        <v>16</v>
      </c>
      <c r="R407" s="4"/>
      <c r="S407" s="4"/>
      <c r="T407" s="304"/>
      <c r="U407" s="112"/>
      <c r="V407" s="5"/>
      <c r="W407" s="273"/>
      <c r="X407" s="317" t="s">
        <v>2</v>
      </c>
      <c r="Y407" s="317"/>
      <c r="Z407" s="317"/>
      <c r="AA407" s="317"/>
      <c r="AB407" s="5"/>
      <c r="AC407" s="5"/>
      <c r="AD407" s="5"/>
      <c r="AE407" s="5"/>
      <c r="AF407" s="5"/>
      <c r="AG407" s="5"/>
      <c r="AH407" s="5"/>
      <c r="AI407" s="5"/>
      <c r="AJ407" s="5"/>
      <c r="AK407" s="5"/>
      <c r="AL407" s="113"/>
      <c r="AM407" s="113"/>
      <c r="AN407" s="113"/>
      <c r="AO407" s="113"/>
      <c r="AP407" s="113"/>
      <c r="AQ407" s="113"/>
      <c r="AR407" s="113"/>
      <c r="AS407" s="113"/>
      <c r="BC407" s="113"/>
      <c r="BD407" s="113"/>
      <c r="BE407" s="113"/>
      <c r="BF407" s="113"/>
      <c r="BG407" s="113"/>
      <c r="BH407" s="113"/>
      <c r="BI407" s="113"/>
      <c r="BJ407" s="113"/>
      <c r="BK407" s="113"/>
      <c r="BL407" s="113"/>
      <c r="BM407" s="113"/>
      <c r="BN407" s="113"/>
      <c r="BO407" s="113"/>
      <c r="BP407" s="113"/>
      <c r="BQ407" s="113"/>
      <c r="BR407" s="113"/>
      <c r="BS407" s="113"/>
      <c r="BT407" s="113"/>
      <c r="BU407" s="113"/>
      <c r="BV407" s="113"/>
      <c r="BW407" s="113"/>
      <c r="BX407" s="113"/>
      <c r="BY407" s="113"/>
      <c r="BZ407" s="113"/>
      <c r="CA407" s="113"/>
      <c r="CB407" s="113"/>
      <c r="CC407" s="113"/>
      <c r="CD407" s="113"/>
      <c r="CE407" s="113"/>
      <c r="CF407" s="113"/>
      <c r="CG407" s="113"/>
      <c r="CH407" s="113"/>
      <c r="CI407" s="113"/>
      <c r="CJ407" s="113"/>
      <c r="CK407" s="113"/>
      <c r="CL407" s="113"/>
      <c r="CM407" s="113"/>
      <c r="CN407" s="113"/>
      <c r="CO407" s="113"/>
      <c r="CP407" s="113"/>
      <c r="CQ407" s="113"/>
      <c r="CR407" s="113"/>
      <c r="CS407" s="113"/>
      <c r="CT407" s="113"/>
      <c r="CU407" s="113"/>
      <c r="CV407" s="113"/>
      <c r="CW407" s="113"/>
      <c r="CX407" s="113"/>
      <c r="CY407" s="113"/>
      <c r="CZ407" s="113"/>
      <c r="DA407" s="113"/>
      <c r="DB407" s="113"/>
      <c r="DC407" s="113"/>
    </row>
    <row r="408" spans="1:107" s="114" customFormat="1" ht="45.75" thickBot="1" x14ac:dyDescent="0.3">
      <c r="A408" s="283" t="s">
        <v>81</v>
      </c>
      <c r="B408" s="284" t="s">
        <v>4</v>
      </c>
      <c r="C408" s="284" t="s">
        <v>62</v>
      </c>
      <c r="D408" s="285" t="s">
        <v>351</v>
      </c>
      <c r="E408" s="285" t="s">
        <v>7</v>
      </c>
      <c r="F408" s="284" t="s">
        <v>65</v>
      </c>
      <c r="G408" s="326"/>
      <c r="H408" s="326"/>
      <c r="I408" s="326"/>
      <c r="J408" s="326"/>
      <c r="K408" s="4"/>
      <c r="L408" s="326"/>
      <c r="M408" s="326"/>
      <c r="N408" s="4"/>
      <c r="O408" s="326"/>
      <c r="P408" s="2"/>
      <c r="Q408" s="378"/>
      <c r="R408" s="4"/>
      <c r="S408" s="4"/>
      <c r="T408" s="290" t="s">
        <v>53</v>
      </c>
      <c r="U408" s="112"/>
      <c r="V408" s="5"/>
      <c r="W408" s="273"/>
      <c r="X408" s="105" t="s">
        <v>18</v>
      </c>
      <c r="Y408" s="105" t="s">
        <v>19</v>
      </c>
      <c r="Z408" s="105" t="s">
        <v>20</v>
      </c>
      <c r="AA408" s="105" t="s">
        <v>21</v>
      </c>
      <c r="AB408" s="5"/>
      <c r="AC408" s="5"/>
      <c r="AD408" s="5"/>
      <c r="AE408" s="5"/>
      <c r="AF408" s="5"/>
      <c r="AG408" s="5"/>
      <c r="AH408" s="5"/>
      <c r="AI408" s="5"/>
      <c r="AJ408" s="5"/>
      <c r="AK408" s="5"/>
      <c r="AL408" s="113"/>
      <c r="AM408" s="113"/>
      <c r="AN408" s="113"/>
      <c r="AO408" s="113"/>
      <c r="AP408" s="113"/>
      <c r="AQ408" s="113"/>
      <c r="AR408" s="113"/>
      <c r="AS408" s="113"/>
      <c r="BC408" s="113"/>
      <c r="BD408" s="113"/>
      <c r="BE408" s="113"/>
      <c r="BF408" s="113"/>
      <c r="BG408" s="113"/>
      <c r="BH408" s="113"/>
      <c r="BI408" s="113"/>
      <c r="BJ408" s="113"/>
      <c r="BK408" s="113"/>
      <c r="BL408" s="113"/>
      <c r="BM408" s="113"/>
      <c r="BN408" s="113"/>
      <c r="BO408" s="113"/>
      <c r="BP408" s="113"/>
      <c r="BQ408" s="113"/>
      <c r="BR408" s="113"/>
      <c r="BS408" s="113"/>
      <c r="BT408" s="113"/>
      <c r="BU408" s="113"/>
      <c r="BV408" s="113"/>
      <c r="BW408" s="113"/>
      <c r="BX408" s="113"/>
      <c r="BY408" s="113"/>
      <c r="BZ408" s="113"/>
      <c r="CA408" s="113"/>
      <c r="CB408" s="113"/>
      <c r="CC408" s="113"/>
      <c r="CD408" s="113"/>
      <c r="CE408" s="113"/>
      <c r="CF408" s="113"/>
      <c r="CG408" s="113"/>
      <c r="CH408" s="113"/>
      <c r="CI408" s="113"/>
      <c r="CJ408" s="113"/>
      <c r="CK408" s="113"/>
      <c r="CL408" s="113"/>
      <c r="CM408" s="113"/>
      <c r="CN408" s="113"/>
      <c r="CO408" s="113"/>
      <c r="CP408" s="113"/>
      <c r="CQ408" s="113"/>
      <c r="CR408" s="113"/>
      <c r="CS408" s="113"/>
      <c r="CT408" s="113"/>
      <c r="CU408" s="113"/>
      <c r="CV408" s="113"/>
      <c r="CW408" s="113"/>
      <c r="CX408" s="113"/>
      <c r="CY408" s="113"/>
      <c r="CZ408" s="113"/>
      <c r="DA408" s="113"/>
      <c r="DB408" s="113"/>
      <c r="DC408" s="113"/>
    </row>
    <row r="409" spans="1:107" s="114" customFormat="1" ht="36" customHeight="1" thickBot="1" x14ac:dyDescent="0.3">
      <c r="A409" s="286">
        <v>179</v>
      </c>
      <c r="B409" s="287">
        <v>42203400</v>
      </c>
      <c r="C409" s="288">
        <v>1186220239</v>
      </c>
      <c r="D409" s="289" t="s">
        <v>478</v>
      </c>
      <c r="E409" s="289" t="s">
        <v>478</v>
      </c>
      <c r="F409" s="288" t="s">
        <v>24</v>
      </c>
      <c r="G409" s="277">
        <v>0</v>
      </c>
      <c r="H409" s="33"/>
      <c r="I409" s="33">
        <f>H409*6.77/100</f>
        <v>0</v>
      </c>
      <c r="J409" s="33">
        <f>H409+I409</f>
        <v>0</v>
      </c>
      <c r="K409" s="4"/>
      <c r="L409" s="34">
        <f>H409*39.5/100</f>
        <v>0</v>
      </c>
      <c r="M409" s="282">
        <f>H409+L409</f>
        <v>0</v>
      </c>
      <c r="N409" s="4"/>
      <c r="O409" s="34"/>
      <c r="P409" s="4"/>
      <c r="Q409" s="282">
        <v>3712000</v>
      </c>
      <c r="R409" s="4"/>
      <c r="S409" s="4"/>
      <c r="T409" s="33">
        <v>3944000</v>
      </c>
      <c r="U409" s="112"/>
      <c r="V409" s="5"/>
      <c r="W409" s="275"/>
      <c r="X409" s="276">
        <v>3400000</v>
      </c>
      <c r="Y409" s="276">
        <v>544000</v>
      </c>
      <c r="Z409" s="276">
        <v>3944000</v>
      </c>
      <c r="AA409" s="275"/>
      <c r="AB409" s="5"/>
      <c r="AC409" s="5"/>
      <c r="AD409" s="5"/>
      <c r="AE409" s="5"/>
      <c r="AF409" s="5"/>
      <c r="AG409" s="5"/>
      <c r="AH409" s="5"/>
      <c r="AI409" s="5"/>
      <c r="AJ409" s="5"/>
      <c r="AK409" s="5"/>
      <c r="AL409" s="113"/>
      <c r="AM409" s="113"/>
      <c r="AN409" s="113"/>
      <c r="AO409" s="113"/>
      <c r="AP409" s="113"/>
      <c r="AQ409" s="113"/>
      <c r="AR409" s="113"/>
      <c r="AS409" s="113"/>
      <c r="BC409" s="113"/>
      <c r="BD409" s="113"/>
      <c r="BE409" s="113"/>
      <c r="BF409" s="113"/>
      <c r="BG409" s="113"/>
      <c r="BH409" s="113"/>
      <c r="BI409" s="113"/>
      <c r="BJ409" s="113"/>
      <c r="BK409" s="113"/>
      <c r="BL409" s="113"/>
      <c r="BM409" s="113"/>
      <c r="BN409" s="113"/>
      <c r="BO409" s="113"/>
      <c r="BP409" s="113"/>
      <c r="BQ409" s="113"/>
      <c r="BR409" s="113"/>
      <c r="BS409" s="113"/>
      <c r="BT409" s="113"/>
      <c r="BU409" s="113"/>
      <c r="BV409" s="113"/>
      <c r="BW409" s="113"/>
      <c r="BX409" s="113"/>
      <c r="BY409" s="113"/>
      <c r="BZ409" s="113"/>
      <c r="CA409" s="113"/>
      <c r="CB409" s="113"/>
      <c r="CC409" s="113"/>
      <c r="CD409" s="113"/>
      <c r="CE409" s="113"/>
      <c r="CF409" s="113"/>
      <c r="CG409" s="113"/>
      <c r="CH409" s="113"/>
      <c r="CI409" s="113"/>
      <c r="CJ409" s="113"/>
      <c r="CK409" s="113"/>
      <c r="CL409" s="113"/>
      <c r="CM409" s="113"/>
      <c r="CN409" s="113"/>
      <c r="CO409" s="113"/>
      <c r="CP409" s="113"/>
      <c r="CQ409" s="113"/>
      <c r="CR409" s="113"/>
      <c r="CS409" s="113"/>
      <c r="CT409" s="113"/>
      <c r="CU409" s="113"/>
      <c r="CV409" s="113"/>
      <c r="CW409" s="113"/>
      <c r="CX409" s="113"/>
      <c r="CY409" s="113"/>
      <c r="CZ409" s="113"/>
      <c r="DA409" s="113"/>
      <c r="DB409" s="113"/>
      <c r="DC409" s="113"/>
    </row>
    <row r="410" spans="1:107" s="114" customFormat="1" ht="36.75" customHeight="1" thickBot="1" x14ac:dyDescent="0.3">
      <c r="A410" s="286">
        <v>180</v>
      </c>
      <c r="B410" s="287">
        <v>42203400</v>
      </c>
      <c r="C410" s="288">
        <v>1196410502</v>
      </c>
      <c r="D410" s="289" t="s">
        <v>479</v>
      </c>
      <c r="E410" s="289" t="s">
        <v>479</v>
      </c>
      <c r="F410" s="288" t="s">
        <v>24</v>
      </c>
      <c r="G410" s="30">
        <v>1</v>
      </c>
      <c r="H410" s="33">
        <v>850000</v>
      </c>
      <c r="I410" s="33">
        <f>H410*6.77/100</f>
        <v>57545</v>
      </c>
      <c r="J410" s="33">
        <f>H410+I410</f>
        <v>907545</v>
      </c>
      <c r="K410" s="4"/>
      <c r="L410" s="33">
        <f>H410*39.5/100</f>
        <v>335750</v>
      </c>
      <c r="M410" s="282">
        <f>H410+L410</f>
        <v>1185750</v>
      </c>
      <c r="N410" s="4"/>
      <c r="O410" s="34"/>
      <c r="P410" s="4"/>
      <c r="Q410" s="282">
        <v>777200</v>
      </c>
      <c r="R410" s="4"/>
      <c r="S410" s="4"/>
      <c r="T410" s="33">
        <v>823832</v>
      </c>
      <c r="U410" s="112"/>
      <c r="V410" s="5"/>
      <c r="W410" s="275" t="s">
        <v>480</v>
      </c>
      <c r="X410" s="276">
        <v>710200</v>
      </c>
      <c r="Y410" s="276">
        <f>X410*16/100</f>
        <v>113632</v>
      </c>
      <c r="Z410" s="276">
        <f>X410+Y410</f>
        <v>823832</v>
      </c>
      <c r="AA410" s="275"/>
      <c r="AB410" s="5"/>
      <c r="AC410" s="5"/>
      <c r="AD410" s="5"/>
      <c r="AE410" s="5"/>
      <c r="AF410" s="5"/>
      <c r="AG410" s="5"/>
      <c r="AH410" s="5"/>
      <c r="AI410" s="5"/>
      <c r="AJ410" s="5"/>
      <c r="AK410" s="5"/>
      <c r="AL410" s="113"/>
      <c r="AM410" s="113"/>
      <c r="AN410" s="113"/>
      <c r="AO410" s="113"/>
      <c r="AP410" s="113"/>
      <c r="AQ410" s="113"/>
      <c r="AR410" s="113"/>
      <c r="AS410" s="113"/>
      <c r="BC410" s="113"/>
      <c r="BD410" s="113"/>
      <c r="BE410" s="113"/>
      <c r="BF410" s="113"/>
      <c r="BG410" s="113"/>
      <c r="BH410" s="113"/>
      <c r="BI410" s="113"/>
      <c r="BJ410" s="113"/>
      <c r="BK410" s="113"/>
      <c r="BL410" s="113"/>
      <c r="BM410" s="113"/>
      <c r="BN410" s="113"/>
      <c r="BO410" s="113"/>
      <c r="BP410" s="113"/>
      <c r="BQ410" s="113"/>
      <c r="BR410" s="113"/>
      <c r="BS410" s="113"/>
      <c r="BT410" s="113"/>
      <c r="BU410" s="113"/>
      <c r="BV410" s="113"/>
      <c r="BW410" s="113"/>
      <c r="BX410" s="113"/>
      <c r="BY410" s="113"/>
      <c r="BZ410" s="113"/>
      <c r="CA410" s="113"/>
      <c r="CB410" s="113"/>
      <c r="CC410" s="113"/>
      <c r="CD410" s="113"/>
      <c r="CE410" s="113"/>
      <c r="CF410" s="113"/>
      <c r="CG410" s="113"/>
      <c r="CH410" s="113"/>
      <c r="CI410" s="113"/>
      <c r="CJ410" s="113"/>
      <c r="CK410" s="113"/>
      <c r="CL410" s="113"/>
      <c r="CM410" s="113"/>
      <c r="CN410" s="113"/>
      <c r="CO410" s="113"/>
      <c r="CP410" s="113"/>
      <c r="CQ410" s="113"/>
      <c r="CR410" s="113"/>
      <c r="CS410" s="113"/>
      <c r="CT410" s="113"/>
      <c r="CU410" s="113"/>
      <c r="CV410" s="113"/>
      <c r="CW410" s="113"/>
      <c r="CX410" s="113"/>
      <c r="CY410" s="113"/>
      <c r="CZ410" s="113"/>
      <c r="DA410" s="113"/>
      <c r="DB410" s="113"/>
      <c r="DC410" s="113"/>
    </row>
    <row r="411" spans="1:107" s="114" customFormat="1" ht="15" x14ac:dyDescent="0.25">
      <c r="A411" s="4"/>
      <c r="B411" s="4"/>
      <c r="C411" s="4"/>
      <c r="D411" s="5"/>
      <c r="E411" s="4"/>
      <c r="F411" s="4"/>
      <c r="G411" s="4"/>
      <c r="H411" s="5"/>
      <c r="I411" s="5"/>
      <c r="J411" s="5"/>
      <c r="K411" s="4"/>
      <c r="L411" s="4"/>
      <c r="M411" s="4"/>
      <c r="N411" s="4"/>
      <c r="O411" s="4"/>
      <c r="P411" s="4"/>
      <c r="Q411" s="4"/>
      <c r="R411" s="4"/>
      <c r="S411" s="4"/>
      <c r="T411" s="5"/>
      <c r="U411" s="112"/>
      <c r="V411" s="5"/>
      <c r="W411" s="5"/>
      <c r="X411" s="5"/>
      <c r="Y411" s="5"/>
      <c r="Z411" s="5"/>
      <c r="AA411" s="5"/>
      <c r="AB411" s="5"/>
      <c r="AC411" s="5"/>
      <c r="AD411" s="5"/>
      <c r="AE411" s="5"/>
      <c r="AF411" s="5"/>
      <c r="AG411" s="5"/>
      <c r="AH411" s="5"/>
      <c r="AI411" s="5"/>
      <c r="AJ411" s="5"/>
      <c r="AK411" s="5"/>
      <c r="AL411" s="113"/>
      <c r="AM411" s="113"/>
      <c r="AN411" s="113"/>
      <c r="AO411" s="113"/>
      <c r="AP411" s="113"/>
      <c r="AQ411" s="113"/>
      <c r="AR411" s="113"/>
      <c r="AS411" s="113"/>
      <c r="BC411" s="113"/>
      <c r="BD411" s="113"/>
      <c r="BE411" s="113"/>
      <c r="BF411" s="113"/>
      <c r="BG411" s="113"/>
      <c r="BH411" s="113"/>
      <c r="BI411" s="113"/>
      <c r="BJ411" s="113"/>
      <c r="BK411" s="113"/>
      <c r="BL411" s="113"/>
      <c r="BM411" s="113"/>
      <c r="BN411" s="113"/>
      <c r="BO411" s="113"/>
      <c r="BP411" s="113"/>
      <c r="BQ411" s="113"/>
      <c r="BR411" s="113"/>
      <c r="BS411" s="113"/>
      <c r="BT411" s="113"/>
      <c r="BU411" s="113"/>
      <c r="BV411" s="113"/>
      <c r="BW411" s="113"/>
      <c r="BX411" s="113"/>
      <c r="BY411" s="113"/>
      <c r="BZ411" s="113"/>
      <c r="CA411" s="113"/>
      <c r="CB411" s="113"/>
      <c r="CC411" s="113"/>
      <c r="CD411" s="113"/>
      <c r="CE411" s="113"/>
      <c r="CF411" s="113"/>
      <c r="CG411" s="113"/>
      <c r="CH411" s="113"/>
      <c r="CI411" s="113"/>
      <c r="CJ411" s="113"/>
      <c r="CK411" s="113"/>
      <c r="CL411" s="113"/>
      <c r="CM411" s="113"/>
      <c r="CN411" s="113"/>
      <c r="CO411" s="113"/>
      <c r="CP411" s="113"/>
      <c r="CQ411" s="113"/>
      <c r="CR411" s="113"/>
      <c r="CS411" s="113"/>
      <c r="CT411" s="113"/>
      <c r="CU411" s="113"/>
      <c r="CV411" s="113"/>
      <c r="CW411" s="113"/>
      <c r="CX411" s="113"/>
      <c r="CY411" s="113"/>
      <c r="CZ411" s="113"/>
      <c r="DA411" s="113"/>
      <c r="DB411" s="113"/>
      <c r="DC411" s="113"/>
    </row>
    <row r="412" spans="1:107" s="114" customFormat="1" ht="36.75" customHeight="1" thickBot="1" x14ac:dyDescent="0.3">
      <c r="A412" s="4"/>
      <c r="B412" s="4"/>
      <c r="C412" s="4"/>
      <c r="D412" s="5"/>
      <c r="E412" s="4"/>
      <c r="F412" s="4"/>
      <c r="G412" s="4"/>
      <c r="H412" s="5"/>
      <c r="I412" s="5"/>
      <c r="J412" s="5"/>
      <c r="K412" s="4"/>
      <c r="L412" s="4"/>
      <c r="M412" s="4"/>
      <c r="N412" s="4"/>
      <c r="O412" s="4"/>
      <c r="P412" s="4"/>
      <c r="Q412" s="4"/>
      <c r="R412" s="4"/>
      <c r="S412" s="4"/>
      <c r="T412" s="5"/>
      <c r="U412" s="112"/>
      <c r="V412" s="5"/>
      <c r="W412" s="5"/>
      <c r="X412" s="5"/>
      <c r="Y412" s="5"/>
      <c r="Z412" s="5"/>
      <c r="AA412" s="5"/>
      <c r="AB412" s="5"/>
      <c r="AC412" s="5"/>
      <c r="AD412" s="5"/>
      <c r="AE412" s="5"/>
      <c r="AF412" s="5"/>
      <c r="AG412" s="5"/>
      <c r="AH412" s="5"/>
      <c r="AI412" s="5"/>
      <c r="AJ412" s="5"/>
      <c r="AK412" s="5"/>
      <c r="AL412" s="113"/>
      <c r="AM412" s="113"/>
      <c r="AN412" s="113"/>
      <c r="AO412" s="113"/>
      <c r="AP412" s="113"/>
      <c r="AQ412" s="113"/>
      <c r="AR412" s="113"/>
      <c r="AS412" s="113"/>
      <c r="BC412" s="113"/>
      <c r="BD412" s="113"/>
      <c r="BE412" s="113"/>
      <c r="BF412" s="113"/>
      <c r="BG412" s="113"/>
      <c r="BH412" s="113"/>
      <c r="BI412" s="113"/>
      <c r="BJ412" s="113"/>
      <c r="BK412" s="113"/>
      <c r="BL412" s="113"/>
      <c r="BM412" s="113"/>
      <c r="BN412" s="113"/>
      <c r="BO412" s="113"/>
      <c r="BP412" s="113"/>
      <c r="BQ412" s="113"/>
      <c r="BR412" s="113"/>
      <c r="BS412" s="113"/>
      <c r="BT412" s="113"/>
      <c r="BU412" s="113"/>
      <c r="BV412" s="113"/>
      <c r="BW412" s="113"/>
      <c r="BX412" s="113"/>
      <c r="BY412" s="113"/>
      <c r="BZ412" s="113"/>
      <c r="CA412" s="113"/>
      <c r="CB412" s="113"/>
      <c r="CC412" s="113"/>
      <c r="CD412" s="113"/>
      <c r="CE412" s="113"/>
      <c r="CF412" s="113"/>
      <c r="CG412" s="113"/>
      <c r="CH412" s="113"/>
      <c r="CI412" s="113"/>
      <c r="CJ412" s="113"/>
      <c r="CK412" s="113"/>
      <c r="CL412" s="113"/>
      <c r="CM412" s="113"/>
      <c r="CN412" s="113"/>
      <c r="CO412" s="113"/>
      <c r="CP412" s="113"/>
      <c r="CQ412" s="113"/>
      <c r="CR412" s="113"/>
      <c r="CS412" s="113"/>
      <c r="CT412" s="113"/>
      <c r="CU412" s="113"/>
      <c r="CV412" s="113"/>
      <c r="CW412" s="113"/>
      <c r="CX412" s="113"/>
      <c r="CY412" s="113"/>
      <c r="CZ412" s="113"/>
      <c r="DA412" s="113"/>
      <c r="DB412" s="113"/>
      <c r="DC412" s="113"/>
    </row>
    <row r="413" spans="1:107" s="114" customFormat="1" ht="15" x14ac:dyDescent="0.25">
      <c r="A413" s="311" t="s">
        <v>494</v>
      </c>
      <c r="B413" s="312"/>
      <c r="C413" s="312"/>
      <c r="D413" s="312"/>
      <c r="E413" s="312"/>
      <c r="F413" s="312"/>
      <c r="G413" s="4"/>
      <c r="H413" s="5"/>
      <c r="I413" s="5"/>
      <c r="J413" s="5"/>
      <c r="K413" s="4"/>
      <c r="L413" s="4"/>
      <c r="M413" s="4"/>
      <c r="N413" s="4"/>
      <c r="O413" s="4"/>
      <c r="P413" s="4"/>
      <c r="Q413" s="4"/>
      <c r="R413" s="4"/>
      <c r="S413" s="4"/>
      <c r="T413" s="292" t="s">
        <v>482</v>
      </c>
      <c r="U413" s="112"/>
      <c r="V413" s="5"/>
      <c r="W413" s="5"/>
      <c r="X413" s="5"/>
      <c r="Y413" s="5"/>
      <c r="Z413" s="5"/>
      <c r="AA413" s="5"/>
      <c r="AB413" s="5"/>
      <c r="AC413" s="5"/>
      <c r="AD413" s="5"/>
      <c r="AE413" s="5"/>
      <c r="AF413" s="5"/>
      <c r="AG413" s="5"/>
      <c r="AH413" s="5"/>
      <c r="AI413" s="5"/>
      <c r="AJ413" s="5"/>
      <c r="AK413" s="5"/>
      <c r="AL413" s="113"/>
      <c r="AM413" s="113"/>
      <c r="AN413" s="113"/>
      <c r="AO413" s="113"/>
      <c r="AP413" s="113"/>
      <c r="AQ413" s="113"/>
      <c r="AR413" s="113"/>
      <c r="AS413" s="113"/>
      <c r="BC413" s="113"/>
      <c r="BD413" s="113"/>
      <c r="BE413" s="113"/>
      <c r="BF413" s="113"/>
      <c r="BG413" s="113"/>
      <c r="BH413" s="113"/>
      <c r="BI413" s="113"/>
      <c r="BJ413" s="113"/>
      <c r="BK413" s="113"/>
      <c r="BL413" s="113"/>
      <c r="BM413" s="113"/>
      <c r="BN413" s="113"/>
      <c r="BO413" s="113"/>
      <c r="BP413" s="113"/>
      <c r="BQ413" s="113"/>
      <c r="BR413" s="113"/>
      <c r="BS413" s="113"/>
      <c r="BT413" s="113"/>
      <c r="BU413" s="113"/>
      <c r="BV413" s="113"/>
      <c r="BW413" s="113"/>
      <c r="BX413" s="113"/>
      <c r="BY413" s="113"/>
      <c r="BZ413" s="113"/>
      <c r="CA413" s="113"/>
      <c r="CB413" s="113"/>
      <c r="CC413" s="113"/>
      <c r="CD413" s="113"/>
      <c r="CE413" s="113"/>
      <c r="CF413" s="113"/>
      <c r="CG413" s="113"/>
      <c r="CH413" s="113"/>
      <c r="CI413" s="113"/>
      <c r="CJ413" s="113"/>
      <c r="CK413" s="113"/>
      <c r="CL413" s="113"/>
      <c r="CM413" s="113"/>
      <c r="CN413" s="113"/>
      <c r="CO413" s="113"/>
      <c r="CP413" s="113"/>
      <c r="CQ413" s="113"/>
      <c r="CR413" s="113"/>
      <c r="CS413" s="113"/>
      <c r="CT413" s="113"/>
      <c r="CU413" s="113"/>
      <c r="CV413" s="113"/>
      <c r="CW413" s="113"/>
      <c r="CX413" s="113"/>
      <c r="CY413" s="113"/>
      <c r="CZ413" s="113"/>
      <c r="DA413" s="113"/>
      <c r="DB413" s="113"/>
      <c r="DC413" s="113"/>
    </row>
    <row r="414" spans="1:107" s="114" customFormat="1" ht="15" customHeight="1" thickBot="1" x14ac:dyDescent="0.3">
      <c r="A414" s="313" t="s">
        <v>495</v>
      </c>
      <c r="B414" s="314"/>
      <c r="C414" s="314"/>
      <c r="D414" s="314"/>
      <c r="E414" s="314"/>
      <c r="F414" s="314"/>
      <c r="G414" s="4"/>
      <c r="H414" s="5"/>
      <c r="I414" s="5"/>
      <c r="J414" s="5"/>
      <c r="K414" s="4"/>
      <c r="L414" s="4"/>
      <c r="M414" s="4"/>
      <c r="N414" s="4"/>
      <c r="O414" s="4"/>
      <c r="P414" s="4"/>
      <c r="Q414" s="4"/>
      <c r="R414" s="4"/>
      <c r="S414" s="4"/>
      <c r="T414" s="304" t="s">
        <v>482</v>
      </c>
      <c r="U414" s="112"/>
      <c r="V414" s="5"/>
      <c r="W414" s="5"/>
      <c r="X414" s="5"/>
      <c r="Y414" s="5"/>
      <c r="Z414" s="5"/>
      <c r="AA414" s="5"/>
      <c r="AB414" s="5"/>
      <c r="AC414" s="5"/>
      <c r="AD414" s="5"/>
      <c r="AE414" s="5"/>
      <c r="AF414" s="5"/>
      <c r="AG414" s="5"/>
      <c r="AH414" s="5"/>
      <c r="AI414" s="5"/>
      <c r="AJ414" s="5"/>
      <c r="AK414" s="5"/>
      <c r="AL414" s="113"/>
      <c r="AM414" s="113"/>
      <c r="AN414" s="113"/>
      <c r="AO414" s="113"/>
      <c r="AP414" s="113"/>
      <c r="AQ414" s="113"/>
      <c r="AR414" s="113"/>
      <c r="AS414" s="113"/>
      <c r="BC414" s="113"/>
      <c r="BD414" s="113"/>
      <c r="BE414" s="113"/>
      <c r="BF414" s="113"/>
      <c r="BG414" s="113"/>
      <c r="BH414" s="113"/>
      <c r="BI414" s="113"/>
      <c r="BJ414" s="113"/>
      <c r="BK414" s="113"/>
      <c r="BL414" s="113"/>
      <c r="BM414" s="113"/>
      <c r="BN414" s="113"/>
      <c r="BO414" s="113"/>
      <c r="BP414" s="113"/>
      <c r="BQ414" s="113"/>
      <c r="BR414" s="113"/>
      <c r="BS414" s="113"/>
      <c r="BT414" s="113"/>
      <c r="BU414" s="113"/>
      <c r="BV414" s="113"/>
      <c r="BW414" s="113"/>
      <c r="BX414" s="113"/>
      <c r="BY414" s="113"/>
      <c r="BZ414" s="113"/>
      <c r="CA414" s="113"/>
      <c r="CB414" s="113"/>
      <c r="CC414" s="113"/>
      <c r="CD414" s="113"/>
      <c r="CE414" s="113"/>
      <c r="CF414" s="113"/>
      <c r="CG414" s="113"/>
      <c r="CH414" s="113"/>
      <c r="CI414" s="113"/>
      <c r="CJ414" s="113"/>
      <c r="CK414" s="113"/>
      <c r="CL414" s="113"/>
      <c r="CM414" s="113"/>
      <c r="CN414" s="113"/>
      <c r="CO414" s="113"/>
      <c r="CP414" s="113"/>
      <c r="CQ414" s="113"/>
      <c r="CR414" s="113"/>
      <c r="CS414" s="113"/>
      <c r="CT414" s="113"/>
      <c r="CU414" s="113"/>
      <c r="CV414" s="113"/>
      <c r="CW414" s="113"/>
      <c r="CX414" s="113"/>
      <c r="CY414" s="113"/>
      <c r="CZ414" s="113"/>
      <c r="DA414" s="113"/>
      <c r="DB414" s="113"/>
      <c r="DC414" s="113"/>
    </row>
    <row r="415" spans="1:107" s="114" customFormat="1" ht="45.75" thickBot="1" x14ac:dyDescent="0.3">
      <c r="A415" s="299" t="s">
        <v>81</v>
      </c>
      <c r="B415" s="300" t="s">
        <v>4</v>
      </c>
      <c r="C415" s="300" t="s">
        <v>62</v>
      </c>
      <c r="D415" s="301" t="s">
        <v>351</v>
      </c>
      <c r="E415" s="301" t="s">
        <v>7</v>
      </c>
      <c r="F415" s="300" t="s">
        <v>65</v>
      </c>
      <c r="G415" s="302"/>
      <c r="H415" s="303"/>
      <c r="I415" s="303"/>
      <c r="J415" s="303"/>
      <c r="K415" s="302"/>
      <c r="L415" s="302"/>
      <c r="M415" s="302"/>
      <c r="N415" s="302"/>
      <c r="O415" s="302"/>
      <c r="P415" s="302"/>
      <c r="Q415" s="302"/>
      <c r="R415" s="302"/>
      <c r="S415" s="302"/>
      <c r="T415" s="293" t="s">
        <v>53</v>
      </c>
      <c r="U415" s="112"/>
      <c r="V415" s="5"/>
      <c r="W415" s="5"/>
      <c r="X415" s="5"/>
      <c r="Y415" s="5"/>
      <c r="Z415" s="5"/>
      <c r="AA415" s="5"/>
      <c r="AB415" s="5"/>
      <c r="AC415" s="5"/>
      <c r="AD415" s="5"/>
      <c r="AE415" s="5"/>
      <c r="AF415" s="5"/>
      <c r="AG415" s="5"/>
      <c r="AH415" s="5"/>
      <c r="AI415" s="5"/>
      <c r="AJ415" s="5"/>
      <c r="AK415" s="5"/>
      <c r="AL415" s="113"/>
      <c r="AM415" s="113"/>
      <c r="AN415" s="113"/>
      <c r="AO415" s="113"/>
      <c r="AP415" s="113"/>
      <c r="AQ415" s="113"/>
      <c r="AR415" s="113"/>
      <c r="AS415" s="113"/>
      <c r="BC415" s="113"/>
      <c r="BD415" s="113"/>
      <c r="BE415" s="113"/>
      <c r="BF415" s="113"/>
      <c r="BG415" s="113"/>
      <c r="BH415" s="113"/>
      <c r="BI415" s="113"/>
      <c r="BJ415" s="113"/>
      <c r="BK415" s="113"/>
      <c r="BL415" s="113"/>
      <c r="BM415" s="113"/>
      <c r="BN415" s="113"/>
      <c r="BO415" s="113"/>
      <c r="BP415" s="113"/>
      <c r="BQ415" s="113"/>
      <c r="BR415" s="113"/>
      <c r="BS415" s="113"/>
      <c r="BT415" s="113"/>
      <c r="BU415" s="113"/>
      <c r="BV415" s="113"/>
      <c r="BW415" s="113"/>
      <c r="BX415" s="113"/>
      <c r="BY415" s="113"/>
      <c r="BZ415" s="113"/>
      <c r="CA415" s="113"/>
      <c r="CB415" s="113"/>
      <c r="CC415" s="113"/>
      <c r="CD415" s="113"/>
      <c r="CE415" s="113"/>
      <c r="CF415" s="113"/>
      <c r="CG415" s="113"/>
      <c r="CH415" s="113"/>
      <c r="CI415" s="113"/>
      <c r="CJ415" s="113"/>
      <c r="CK415" s="113"/>
      <c r="CL415" s="113"/>
      <c r="CM415" s="113"/>
      <c r="CN415" s="113"/>
      <c r="CO415" s="113"/>
      <c r="CP415" s="113"/>
      <c r="CQ415" s="113"/>
      <c r="CR415" s="113"/>
      <c r="CS415" s="113"/>
      <c r="CT415" s="113"/>
      <c r="CU415" s="113"/>
      <c r="CV415" s="113"/>
      <c r="CW415" s="113"/>
      <c r="CX415" s="113"/>
      <c r="CY415" s="113"/>
      <c r="CZ415" s="113"/>
      <c r="DA415" s="113"/>
      <c r="DB415" s="113"/>
      <c r="DC415" s="113"/>
    </row>
    <row r="416" spans="1:107" s="114" customFormat="1" ht="23.25" thickBot="1" x14ac:dyDescent="0.3">
      <c r="A416" s="286">
        <v>6</v>
      </c>
      <c r="B416" s="287">
        <v>14111507</v>
      </c>
      <c r="C416" s="288">
        <v>1196490038</v>
      </c>
      <c r="D416" s="289" t="s">
        <v>34</v>
      </c>
      <c r="E416" s="289" t="s">
        <v>35</v>
      </c>
      <c r="F416" s="288" t="s">
        <v>24</v>
      </c>
      <c r="G416" s="294"/>
      <c r="H416" s="33"/>
      <c r="I416" s="33"/>
      <c r="J416" s="33"/>
      <c r="K416" s="4"/>
      <c r="L416" s="34"/>
      <c r="M416" s="282"/>
      <c r="N416" s="4"/>
      <c r="O416" s="34"/>
      <c r="P416" s="4"/>
      <c r="Q416" s="282"/>
      <c r="R416" s="4"/>
      <c r="S416" s="4"/>
      <c r="T416" s="33">
        <v>104869</v>
      </c>
      <c r="U416" s="112"/>
      <c r="V416" s="5"/>
      <c r="W416" s="5"/>
      <c r="X416" s="5"/>
      <c r="Y416" s="5"/>
      <c r="Z416" s="5"/>
      <c r="AA416" s="5"/>
      <c r="AB416" s="5"/>
      <c r="AC416" s="5"/>
      <c r="AD416" s="5"/>
      <c r="AE416" s="5"/>
      <c r="AF416" s="5"/>
      <c r="AG416" s="5"/>
      <c r="AH416" s="5"/>
      <c r="AI416" s="5"/>
      <c r="AJ416" s="5"/>
      <c r="AK416" s="5"/>
      <c r="AL416" s="113"/>
      <c r="AM416" s="113"/>
      <c r="AN416" s="113"/>
      <c r="AO416" s="113"/>
      <c r="AP416" s="113"/>
      <c r="AQ416" s="113"/>
      <c r="AR416" s="113"/>
      <c r="AS416" s="113"/>
      <c r="BC416" s="113"/>
      <c r="BD416" s="113"/>
      <c r="BE416" s="113"/>
      <c r="BF416" s="113"/>
      <c r="BG416" s="113"/>
      <c r="BH416" s="113"/>
      <c r="BI416" s="113"/>
      <c r="BJ416" s="113"/>
      <c r="BK416" s="113"/>
      <c r="BL416" s="113"/>
      <c r="BM416" s="113"/>
      <c r="BN416" s="113"/>
      <c r="BO416" s="113"/>
      <c r="BP416" s="113"/>
      <c r="BQ416" s="113"/>
      <c r="BR416" s="113"/>
      <c r="BS416" s="113"/>
      <c r="BT416" s="113"/>
      <c r="BU416" s="113"/>
      <c r="BV416" s="113"/>
      <c r="BW416" s="113"/>
      <c r="BX416" s="113"/>
      <c r="BY416" s="113"/>
      <c r="BZ416" s="113"/>
      <c r="CA416" s="113"/>
      <c r="CB416" s="113"/>
      <c r="CC416" s="113"/>
      <c r="CD416" s="113"/>
      <c r="CE416" s="113"/>
      <c r="CF416" s="113"/>
      <c r="CG416" s="113"/>
      <c r="CH416" s="113"/>
      <c r="CI416" s="113"/>
      <c r="CJ416" s="113"/>
      <c r="CK416" s="113"/>
      <c r="CL416" s="113"/>
      <c r="CM416" s="113"/>
      <c r="CN416" s="113"/>
      <c r="CO416" s="113"/>
      <c r="CP416" s="113"/>
      <c r="CQ416" s="113"/>
      <c r="CR416" s="113"/>
      <c r="CS416" s="113"/>
      <c r="CT416" s="113"/>
      <c r="CU416" s="113"/>
      <c r="CV416" s="113"/>
      <c r="CW416" s="113"/>
      <c r="CX416" s="113"/>
      <c r="CY416" s="113"/>
      <c r="CZ416" s="113"/>
      <c r="DA416" s="113"/>
      <c r="DB416" s="113"/>
      <c r="DC416" s="113"/>
    </row>
    <row r="417" spans="1:107" s="114" customFormat="1" ht="34.5" thickBot="1" x14ac:dyDescent="0.3">
      <c r="A417" s="286">
        <v>7</v>
      </c>
      <c r="B417" s="287">
        <v>42294712</v>
      </c>
      <c r="C417" s="288">
        <v>1228405078</v>
      </c>
      <c r="D417" s="289" t="s">
        <v>36</v>
      </c>
      <c r="E417" s="289" t="s">
        <v>37</v>
      </c>
      <c r="F417" s="288" t="s">
        <v>24</v>
      </c>
      <c r="G417" s="294"/>
      <c r="H417" s="33"/>
      <c r="I417" s="33"/>
      <c r="J417" s="33"/>
      <c r="K417" s="4"/>
      <c r="L417" s="34"/>
      <c r="M417" s="282"/>
      <c r="N417" s="4"/>
      <c r="O417" s="34"/>
      <c r="P417" s="4"/>
      <c r="Q417" s="282"/>
      <c r="R417" s="4"/>
      <c r="S417" s="4"/>
      <c r="T417" s="33">
        <v>31248</v>
      </c>
      <c r="U417" s="112"/>
      <c r="V417" s="5"/>
      <c r="W417" s="5"/>
      <c r="X417" s="5"/>
      <c r="Y417" s="5"/>
      <c r="Z417" s="5"/>
      <c r="AA417" s="5"/>
      <c r="AB417" s="5"/>
      <c r="AC417" s="5"/>
      <c r="AD417" s="5"/>
      <c r="AE417" s="5"/>
      <c r="AF417" s="5"/>
      <c r="AG417" s="5"/>
      <c r="AH417" s="5"/>
      <c r="AI417" s="5"/>
      <c r="AJ417" s="5"/>
      <c r="AK417" s="5"/>
      <c r="AL417" s="113"/>
      <c r="AM417" s="113"/>
      <c r="AN417" s="113"/>
      <c r="AO417" s="113"/>
      <c r="AP417" s="113"/>
      <c r="AQ417" s="113"/>
      <c r="AR417" s="113"/>
      <c r="AS417" s="113"/>
      <c r="BC417" s="113"/>
      <c r="BD417" s="113"/>
      <c r="BE417" s="113"/>
      <c r="BF417" s="113"/>
      <c r="BG417" s="113"/>
      <c r="BH417" s="113"/>
      <c r="BI417" s="113"/>
      <c r="BJ417" s="113"/>
      <c r="BK417" s="113"/>
      <c r="BL417" s="113"/>
      <c r="BM417" s="113"/>
      <c r="BN417" s="113"/>
      <c r="BO417" s="113"/>
      <c r="BP417" s="113"/>
      <c r="BQ417" s="113"/>
      <c r="BR417" s="113"/>
      <c r="BS417" s="113"/>
      <c r="BT417" s="113"/>
      <c r="BU417" s="113"/>
      <c r="BV417" s="113"/>
      <c r="BW417" s="113"/>
      <c r="BX417" s="113"/>
      <c r="BY417" s="113"/>
      <c r="BZ417" s="113"/>
      <c r="CA417" s="113"/>
      <c r="CB417" s="113"/>
      <c r="CC417" s="113"/>
      <c r="CD417" s="113"/>
      <c r="CE417" s="113"/>
      <c r="CF417" s="113"/>
      <c r="CG417" s="113"/>
      <c r="CH417" s="113"/>
      <c r="CI417" s="113"/>
      <c r="CJ417" s="113"/>
      <c r="CK417" s="113"/>
      <c r="CL417" s="113"/>
      <c r="CM417" s="113"/>
      <c r="CN417" s="113"/>
      <c r="CO417" s="113"/>
      <c r="CP417" s="113"/>
      <c r="CQ417" s="113"/>
      <c r="CR417" s="113"/>
      <c r="CS417" s="113"/>
      <c r="CT417" s="113"/>
      <c r="CU417" s="113"/>
      <c r="CV417" s="113"/>
      <c r="CW417" s="113"/>
      <c r="CX417" s="113"/>
      <c r="CY417" s="113"/>
      <c r="CZ417" s="113"/>
      <c r="DA417" s="113"/>
      <c r="DB417" s="113"/>
      <c r="DC417" s="113"/>
    </row>
    <row r="418" spans="1:107" s="114" customFormat="1" ht="23.25" thickBot="1" x14ac:dyDescent="0.3">
      <c r="A418" s="286">
        <v>9</v>
      </c>
      <c r="B418" s="287">
        <v>42294712</v>
      </c>
      <c r="C418" s="288">
        <v>1196491082</v>
      </c>
      <c r="D418" s="289" t="s">
        <v>40</v>
      </c>
      <c r="E418" s="289" t="s">
        <v>41</v>
      </c>
      <c r="F418" s="288" t="s">
        <v>24</v>
      </c>
      <c r="G418" s="294"/>
      <c r="H418" s="33"/>
      <c r="I418" s="33"/>
      <c r="J418" s="33"/>
      <c r="K418" s="4"/>
      <c r="L418" s="34"/>
      <c r="M418" s="282"/>
      <c r="N418" s="4"/>
      <c r="O418" s="34"/>
      <c r="P418" s="4"/>
      <c r="Q418" s="282"/>
      <c r="R418" s="4"/>
      <c r="S418" s="4"/>
      <c r="T418" s="33">
        <v>31248</v>
      </c>
      <c r="U418" s="112"/>
      <c r="V418" s="5"/>
      <c r="W418" s="5"/>
      <c r="X418" s="5"/>
      <c r="Y418" s="5"/>
      <c r="Z418" s="5"/>
      <c r="AA418" s="5"/>
      <c r="AB418" s="5"/>
      <c r="AC418" s="5"/>
      <c r="AD418" s="5"/>
      <c r="AE418" s="5"/>
      <c r="AF418" s="5"/>
      <c r="AG418" s="5"/>
      <c r="AH418" s="5"/>
      <c r="AI418" s="5"/>
      <c r="AJ418" s="5"/>
      <c r="AK418" s="5"/>
      <c r="AL418" s="113"/>
      <c r="AM418" s="113"/>
      <c r="AN418" s="113"/>
      <c r="AO418" s="113"/>
      <c r="AP418" s="113"/>
      <c r="AQ418" s="113"/>
      <c r="AR418" s="113"/>
      <c r="AS418" s="113"/>
      <c r="BC418" s="113"/>
      <c r="BD418" s="113"/>
      <c r="BE418" s="113"/>
      <c r="BF418" s="113"/>
      <c r="BG418" s="113"/>
      <c r="BH418" s="113"/>
      <c r="BI418" s="113"/>
      <c r="BJ418" s="113"/>
      <c r="BK418" s="113"/>
      <c r="BL418" s="113"/>
      <c r="BM418" s="113"/>
      <c r="BN418" s="113"/>
      <c r="BO418" s="113"/>
      <c r="BP418" s="113"/>
      <c r="BQ418" s="113"/>
      <c r="BR418" s="113"/>
      <c r="BS418" s="113"/>
      <c r="BT418" s="113"/>
      <c r="BU418" s="113"/>
      <c r="BV418" s="113"/>
      <c r="BW418" s="113"/>
      <c r="BX418" s="113"/>
      <c r="BY418" s="113"/>
      <c r="BZ418" s="113"/>
      <c r="CA418" s="113"/>
      <c r="CB418" s="113"/>
      <c r="CC418" s="113"/>
      <c r="CD418" s="113"/>
      <c r="CE418" s="113"/>
      <c r="CF418" s="113"/>
      <c r="CG418" s="113"/>
      <c r="CH418" s="113"/>
      <c r="CI418" s="113"/>
      <c r="CJ418" s="113"/>
      <c r="CK418" s="113"/>
      <c r="CL418" s="113"/>
      <c r="CM418" s="113"/>
      <c r="CN418" s="113"/>
      <c r="CO418" s="113"/>
      <c r="CP418" s="113"/>
      <c r="CQ418" s="113"/>
      <c r="CR418" s="113"/>
      <c r="CS418" s="113"/>
      <c r="CT418" s="113"/>
      <c r="CU418" s="113"/>
      <c r="CV418" s="113"/>
      <c r="CW418" s="113"/>
      <c r="CX418" s="113"/>
      <c r="CY418" s="113"/>
      <c r="CZ418" s="113"/>
      <c r="DA418" s="113"/>
      <c r="DB418" s="113"/>
      <c r="DC418" s="113"/>
    </row>
    <row r="419" spans="1:107" s="114" customFormat="1" ht="15" x14ac:dyDescent="0.25">
      <c r="A419" s="4"/>
      <c r="B419" s="4"/>
      <c r="C419" s="4"/>
      <c r="D419" s="5"/>
      <c r="E419" s="4"/>
      <c r="F419" s="4"/>
      <c r="G419" s="4"/>
      <c r="H419" s="5"/>
      <c r="I419" s="5"/>
      <c r="J419" s="5"/>
      <c r="K419" s="4"/>
      <c r="L419" s="4"/>
      <c r="M419" s="4"/>
      <c r="N419" s="4"/>
      <c r="O419" s="4"/>
      <c r="P419" s="4"/>
      <c r="Q419" s="4"/>
      <c r="R419" s="4"/>
      <c r="S419" s="4"/>
      <c r="T419" s="5"/>
      <c r="U419" s="112"/>
      <c r="V419" s="5"/>
      <c r="W419" s="5"/>
      <c r="X419" s="5"/>
      <c r="Y419" s="5"/>
      <c r="Z419" s="5"/>
      <c r="AA419" s="5"/>
      <c r="AB419" s="5"/>
      <c r="AC419" s="5"/>
      <c r="AD419" s="5"/>
      <c r="AE419" s="5"/>
      <c r="AF419" s="5"/>
      <c r="AG419" s="5"/>
      <c r="AH419" s="5"/>
      <c r="AI419" s="5"/>
      <c r="AJ419" s="5"/>
      <c r="AK419" s="5"/>
      <c r="AL419" s="113"/>
      <c r="AM419" s="113"/>
      <c r="AN419" s="113"/>
      <c r="AO419" s="113"/>
      <c r="AP419" s="113"/>
      <c r="AQ419" s="113"/>
      <c r="AR419" s="113"/>
      <c r="AS419" s="113"/>
      <c r="BC419" s="113"/>
      <c r="BD419" s="113"/>
      <c r="BE419" s="113"/>
      <c r="BF419" s="113"/>
      <c r="BG419" s="113"/>
      <c r="BH419" s="113"/>
      <c r="BI419" s="113"/>
      <c r="BJ419" s="113"/>
      <c r="BK419" s="113"/>
      <c r="BL419" s="113"/>
      <c r="BM419" s="113"/>
      <c r="BN419" s="113"/>
      <c r="BO419" s="113"/>
      <c r="BP419" s="113"/>
      <c r="BQ419" s="113"/>
      <c r="BR419" s="113"/>
      <c r="BS419" s="113"/>
      <c r="BT419" s="113"/>
      <c r="BU419" s="113"/>
      <c r="BV419" s="113"/>
      <c r="BW419" s="113"/>
      <c r="BX419" s="113"/>
      <c r="BY419" s="113"/>
      <c r="BZ419" s="113"/>
      <c r="CA419" s="113"/>
      <c r="CB419" s="113"/>
      <c r="CC419" s="113"/>
      <c r="CD419" s="113"/>
      <c r="CE419" s="113"/>
      <c r="CF419" s="113"/>
      <c r="CG419" s="113"/>
      <c r="CH419" s="113"/>
      <c r="CI419" s="113"/>
      <c r="CJ419" s="113"/>
      <c r="CK419" s="113"/>
      <c r="CL419" s="113"/>
      <c r="CM419" s="113"/>
      <c r="CN419" s="113"/>
      <c r="CO419" s="113"/>
      <c r="CP419" s="113"/>
      <c r="CQ419" s="113"/>
      <c r="CR419" s="113"/>
      <c r="CS419" s="113"/>
      <c r="CT419" s="113"/>
      <c r="CU419" s="113"/>
      <c r="CV419" s="113"/>
      <c r="CW419" s="113"/>
      <c r="CX419" s="113"/>
      <c r="CY419" s="113"/>
      <c r="CZ419" s="113"/>
      <c r="DA419" s="113"/>
      <c r="DB419" s="113"/>
      <c r="DC419" s="113"/>
    </row>
    <row r="420" spans="1:107" s="114" customFormat="1" ht="15" x14ac:dyDescent="0.25">
      <c r="A420" s="4"/>
      <c r="B420" s="4"/>
      <c r="C420" s="4"/>
      <c r="D420" s="5"/>
      <c r="E420" s="4"/>
      <c r="F420" s="4"/>
      <c r="G420" s="4"/>
      <c r="H420" s="5"/>
      <c r="I420" s="5"/>
      <c r="J420" s="5"/>
      <c r="K420" s="4"/>
      <c r="L420" s="4"/>
      <c r="M420" s="4"/>
      <c r="N420" s="4"/>
      <c r="O420" s="4"/>
      <c r="P420" s="4"/>
      <c r="Q420" s="4"/>
      <c r="R420" s="4"/>
      <c r="S420" s="4"/>
      <c r="T420" s="5"/>
      <c r="U420" s="112"/>
      <c r="V420" s="5"/>
      <c r="W420" s="5"/>
      <c r="X420" s="5"/>
      <c r="Y420" s="5"/>
      <c r="Z420" s="5"/>
      <c r="AA420" s="5"/>
      <c r="AB420" s="5"/>
      <c r="AC420" s="5"/>
      <c r="AD420" s="5"/>
      <c r="AE420" s="5"/>
      <c r="AF420" s="5"/>
      <c r="AG420" s="5"/>
      <c r="AH420" s="5"/>
      <c r="AI420" s="5"/>
      <c r="AJ420" s="5"/>
      <c r="AK420" s="5"/>
      <c r="AL420" s="113"/>
      <c r="AM420" s="113"/>
      <c r="AN420" s="113"/>
      <c r="AO420" s="113"/>
      <c r="AP420" s="113"/>
      <c r="AQ420" s="113"/>
      <c r="AR420" s="113"/>
      <c r="AS420" s="113"/>
      <c r="BC420" s="113"/>
      <c r="BD420" s="113"/>
      <c r="BE420" s="113"/>
      <c r="BF420" s="113"/>
      <c r="BG420" s="113"/>
      <c r="BH420" s="113"/>
      <c r="BI420" s="113"/>
      <c r="BJ420" s="113"/>
      <c r="BK420" s="113"/>
      <c r="BL420" s="113"/>
      <c r="BM420" s="113"/>
      <c r="BN420" s="113"/>
      <c r="BO420" s="113"/>
      <c r="BP420" s="113"/>
      <c r="BQ420" s="113"/>
      <c r="BR420" s="113"/>
      <c r="BS420" s="113"/>
      <c r="BT420" s="113"/>
      <c r="BU420" s="113"/>
      <c r="BV420" s="113"/>
      <c r="BW420" s="113"/>
      <c r="BX420" s="113"/>
      <c r="BY420" s="113"/>
      <c r="BZ420" s="113"/>
      <c r="CA420" s="113"/>
      <c r="CB420" s="113"/>
      <c r="CC420" s="113"/>
      <c r="CD420" s="113"/>
      <c r="CE420" s="113"/>
      <c r="CF420" s="113"/>
      <c r="CG420" s="113"/>
      <c r="CH420" s="113"/>
      <c r="CI420" s="113"/>
      <c r="CJ420" s="113"/>
      <c r="CK420" s="113"/>
      <c r="CL420" s="113"/>
      <c r="CM420" s="113"/>
      <c r="CN420" s="113"/>
      <c r="CO420" s="113"/>
      <c r="CP420" s="113"/>
      <c r="CQ420" s="113"/>
      <c r="CR420" s="113"/>
      <c r="CS420" s="113"/>
      <c r="CT420" s="113"/>
      <c r="CU420" s="113"/>
      <c r="CV420" s="113"/>
      <c r="CW420" s="113"/>
      <c r="CX420" s="113"/>
      <c r="CY420" s="113"/>
      <c r="CZ420" s="113"/>
      <c r="DA420" s="113"/>
      <c r="DB420" s="113"/>
      <c r="DC420" s="113"/>
    </row>
    <row r="421" spans="1:107" s="114" customFormat="1" ht="15" x14ac:dyDescent="0.25">
      <c r="A421" s="4"/>
      <c r="B421" s="4"/>
      <c r="C421" s="4"/>
      <c r="D421" s="5"/>
      <c r="E421" s="4"/>
      <c r="F421" s="4"/>
      <c r="G421" s="4"/>
      <c r="H421" s="5"/>
      <c r="I421" s="5"/>
      <c r="J421" s="5"/>
      <c r="K421" s="4"/>
      <c r="L421" s="4"/>
      <c r="M421" s="4"/>
      <c r="N421" s="4"/>
      <c r="O421" s="4"/>
      <c r="P421" s="4"/>
      <c r="Q421" s="4"/>
      <c r="R421" s="4"/>
      <c r="S421" s="4"/>
      <c r="T421" s="5"/>
      <c r="U421" s="112"/>
      <c r="V421" s="5"/>
      <c r="W421" s="5"/>
      <c r="X421" s="5"/>
      <c r="Y421" s="5"/>
      <c r="Z421" s="5"/>
      <c r="AA421" s="5"/>
      <c r="AB421" s="5"/>
      <c r="AC421" s="5"/>
      <c r="AD421" s="5"/>
      <c r="AE421" s="5"/>
      <c r="AF421" s="5"/>
      <c r="AG421" s="5"/>
      <c r="AH421" s="5"/>
      <c r="AI421" s="5"/>
      <c r="AJ421" s="5"/>
      <c r="AK421" s="5"/>
      <c r="AL421" s="113"/>
      <c r="AM421" s="113"/>
      <c r="AN421" s="113"/>
      <c r="AO421" s="113"/>
      <c r="AP421" s="113"/>
      <c r="AQ421" s="113"/>
      <c r="AR421" s="113"/>
      <c r="AS421" s="113"/>
      <c r="BC421" s="113"/>
      <c r="BD421" s="113"/>
      <c r="BE421" s="113"/>
      <c r="BF421" s="113"/>
      <c r="BG421" s="113"/>
      <c r="BH421" s="113"/>
      <c r="BI421" s="113"/>
      <c r="BJ421" s="113"/>
      <c r="BK421" s="113"/>
      <c r="BL421" s="113"/>
      <c r="BM421" s="113"/>
      <c r="BN421" s="113"/>
      <c r="BO421" s="113"/>
      <c r="BP421" s="113"/>
      <c r="BQ421" s="113"/>
      <c r="BR421" s="113"/>
      <c r="BS421" s="113"/>
      <c r="BT421" s="113"/>
      <c r="BU421" s="113"/>
      <c r="BV421" s="113"/>
      <c r="BW421" s="113"/>
      <c r="BX421" s="113"/>
      <c r="BY421" s="113"/>
      <c r="BZ421" s="113"/>
      <c r="CA421" s="113"/>
      <c r="CB421" s="113"/>
      <c r="CC421" s="113"/>
      <c r="CD421" s="113"/>
      <c r="CE421" s="113"/>
      <c r="CF421" s="113"/>
      <c r="CG421" s="113"/>
      <c r="CH421" s="113"/>
      <c r="CI421" s="113"/>
      <c r="CJ421" s="113"/>
      <c r="CK421" s="113"/>
      <c r="CL421" s="113"/>
      <c r="CM421" s="113"/>
      <c r="CN421" s="113"/>
      <c r="CO421" s="113"/>
      <c r="CP421" s="113"/>
      <c r="CQ421" s="113"/>
      <c r="CR421" s="113"/>
      <c r="CS421" s="113"/>
      <c r="CT421" s="113"/>
      <c r="CU421" s="113"/>
      <c r="CV421" s="113"/>
      <c r="CW421" s="113"/>
      <c r="CX421" s="113"/>
      <c r="CY421" s="113"/>
      <c r="CZ421" s="113"/>
      <c r="DA421" s="113"/>
      <c r="DB421" s="113"/>
      <c r="DC421" s="113"/>
    </row>
    <row r="422" spans="1:107" s="114" customFormat="1" ht="15" x14ac:dyDescent="0.25">
      <c r="A422" s="4"/>
      <c r="B422" s="4"/>
      <c r="C422" s="4"/>
      <c r="D422" s="5"/>
      <c r="E422" s="4"/>
      <c r="F422" s="4"/>
      <c r="G422" s="4"/>
      <c r="H422" s="5"/>
      <c r="I422" s="5"/>
      <c r="J422" s="5"/>
      <c r="K422" s="4"/>
      <c r="L422" s="4"/>
      <c r="M422" s="4"/>
      <c r="N422" s="4"/>
      <c r="O422" s="4"/>
      <c r="P422" s="4"/>
      <c r="Q422" s="4"/>
      <c r="R422" s="4"/>
      <c r="S422" s="4"/>
      <c r="T422" s="5"/>
      <c r="U422" s="112"/>
      <c r="V422" s="5"/>
      <c r="W422" s="5"/>
      <c r="X422" s="5"/>
      <c r="Y422" s="5"/>
      <c r="Z422" s="5"/>
      <c r="AA422" s="5"/>
      <c r="AB422" s="5"/>
      <c r="AC422" s="5"/>
      <c r="AD422" s="5"/>
      <c r="AE422" s="5"/>
      <c r="AF422" s="5"/>
      <c r="AG422" s="5"/>
      <c r="AH422" s="5"/>
      <c r="AI422" s="5"/>
      <c r="AJ422" s="5"/>
      <c r="AK422" s="5"/>
      <c r="AL422" s="113"/>
      <c r="AM422" s="113"/>
      <c r="AN422" s="113"/>
      <c r="AO422" s="113"/>
      <c r="AP422" s="113"/>
      <c r="AQ422" s="113"/>
      <c r="AR422" s="113"/>
      <c r="AS422" s="113"/>
      <c r="BC422" s="113"/>
      <c r="BD422" s="113"/>
      <c r="BE422" s="113"/>
      <c r="BF422" s="113"/>
      <c r="BG422" s="113"/>
      <c r="BH422" s="113"/>
      <c r="BI422" s="113"/>
      <c r="BJ422" s="113"/>
      <c r="BK422" s="113"/>
      <c r="BL422" s="113"/>
      <c r="BM422" s="113"/>
      <c r="BN422" s="113"/>
      <c r="BO422" s="113"/>
      <c r="BP422" s="113"/>
      <c r="BQ422" s="113"/>
      <c r="BR422" s="113"/>
      <c r="BS422" s="113"/>
      <c r="BT422" s="113"/>
      <c r="BU422" s="113"/>
      <c r="BV422" s="113"/>
      <c r="BW422" s="113"/>
      <c r="BX422" s="113"/>
      <c r="BY422" s="113"/>
      <c r="BZ422" s="113"/>
      <c r="CA422" s="113"/>
      <c r="CB422" s="113"/>
      <c r="CC422" s="113"/>
      <c r="CD422" s="113"/>
      <c r="CE422" s="113"/>
      <c r="CF422" s="113"/>
      <c r="CG422" s="113"/>
      <c r="CH422" s="113"/>
      <c r="CI422" s="113"/>
      <c r="CJ422" s="113"/>
      <c r="CK422" s="113"/>
      <c r="CL422" s="113"/>
      <c r="CM422" s="113"/>
      <c r="CN422" s="113"/>
      <c r="CO422" s="113"/>
      <c r="CP422" s="113"/>
      <c r="CQ422" s="113"/>
      <c r="CR422" s="113"/>
      <c r="CS422" s="113"/>
      <c r="CT422" s="113"/>
      <c r="CU422" s="113"/>
      <c r="CV422" s="113"/>
      <c r="CW422" s="113"/>
      <c r="CX422" s="113"/>
      <c r="CY422" s="113"/>
      <c r="CZ422" s="113"/>
      <c r="DA422" s="113"/>
      <c r="DB422" s="113"/>
      <c r="DC422" s="113"/>
    </row>
    <row r="423" spans="1:107" s="114" customFormat="1" ht="15" x14ac:dyDescent="0.25">
      <c r="A423" s="4"/>
      <c r="B423" s="4"/>
      <c r="C423" s="4"/>
      <c r="D423" s="5"/>
      <c r="E423" s="4"/>
      <c r="F423" s="4"/>
      <c r="G423" s="4"/>
      <c r="H423" s="5"/>
      <c r="I423" s="5"/>
      <c r="J423" s="5"/>
      <c r="K423" s="4"/>
      <c r="L423" s="4"/>
      <c r="M423" s="4"/>
      <c r="N423" s="4"/>
      <c r="O423" s="4"/>
      <c r="P423" s="4"/>
      <c r="Q423" s="4"/>
      <c r="R423" s="4"/>
      <c r="S423" s="4"/>
      <c r="T423" s="5"/>
      <c r="U423" s="112"/>
      <c r="V423" s="5"/>
      <c r="W423" s="5"/>
      <c r="X423" s="5"/>
      <c r="Y423" s="5"/>
      <c r="Z423" s="5"/>
      <c r="AA423" s="5"/>
      <c r="AB423" s="5"/>
      <c r="AC423" s="5"/>
      <c r="AD423" s="5"/>
      <c r="AE423" s="5"/>
      <c r="AF423" s="5"/>
      <c r="AG423" s="5"/>
      <c r="AH423" s="5"/>
      <c r="AI423" s="5"/>
      <c r="AJ423" s="5"/>
      <c r="AK423" s="5"/>
      <c r="AL423" s="113"/>
      <c r="AM423" s="113"/>
      <c r="AN423" s="113"/>
      <c r="AO423" s="113"/>
      <c r="AP423" s="113"/>
      <c r="AQ423" s="113"/>
      <c r="AR423" s="113"/>
      <c r="AS423" s="113"/>
      <c r="BC423" s="113"/>
      <c r="BD423" s="113"/>
      <c r="BE423" s="113"/>
      <c r="BF423" s="113"/>
      <c r="BG423" s="113"/>
      <c r="BH423" s="113"/>
      <c r="BI423" s="113"/>
      <c r="BJ423" s="113"/>
      <c r="BK423" s="113"/>
      <c r="BL423" s="113"/>
      <c r="BM423" s="113"/>
      <c r="BN423" s="113"/>
      <c r="BO423" s="113"/>
      <c r="BP423" s="113"/>
      <c r="BQ423" s="113"/>
      <c r="BR423" s="113"/>
      <c r="BS423" s="113"/>
      <c r="BT423" s="113"/>
      <c r="BU423" s="113"/>
      <c r="BV423" s="113"/>
      <c r="BW423" s="113"/>
      <c r="BX423" s="113"/>
      <c r="BY423" s="113"/>
      <c r="BZ423" s="113"/>
      <c r="CA423" s="113"/>
      <c r="CB423" s="113"/>
      <c r="CC423" s="113"/>
      <c r="CD423" s="113"/>
      <c r="CE423" s="113"/>
      <c r="CF423" s="113"/>
      <c r="CG423" s="113"/>
      <c r="CH423" s="113"/>
      <c r="CI423" s="113"/>
      <c r="CJ423" s="113"/>
      <c r="CK423" s="113"/>
      <c r="CL423" s="113"/>
      <c r="CM423" s="113"/>
      <c r="CN423" s="113"/>
      <c r="CO423" s="113"/>
      <c r="CP423" s="113"/>
      <c r="CQ423" s="113"/>
      <c r="CR423" s="113"/>
      <c r="CS423" s="113"/>
      <c r="CT423" s="113"/>
      <c r="CU423" s="113"/>
      <c r="CV423" s="113"/>
      <c r="CW423" s="113"/>
      <c r="CX423" s="113"/>
      <c r="CY423" s="113"/>
      <c r="CZ423" s="113"/>
      <c r="DA423" s="113"/>
      <c r="DB423" s="113"/>
      <c r="DC423" s="113"/>
    </row>
    <row r="424" spans="1:107" s="114" customFormat="1" ht="15" x14ac:dyDescent="0.25">
      <c r="A424" s="4"/>
      <c r="B424" s="4"/>
      <c r="C424" s="4"/>
      <c r="D424" s="5"/>
      <c r="E424" s="4"/>
      <c r="F424" s="4"/>
      <c r="G424" s="4"/>
      <c r="H424" s="5"/>
      <c r="I424" s="5"/>
      <c r="J424" s="5"/>
      <c r="K424" s="4"/>
      <c r="L424" s="4"/>
      <c r="M424" s="4"/>
      <c r="N424" s="4"/>
      <c r="O424" s="4"/>
      <c r="P424" s="4"/>
      <c r="Q424" s="4"/>
      <c r="R424" s="4"/>
      <c r="S424" s="4"/>
      <c r="T424" s="5"/>
      <c r="U424" s="112"/>
      <c r="V424" s="5"/>
      <c r="W424" s="5"/>
      <c r="X424" s="5"/>
      <c r="Y424" s="5"/>
      <c r="Z424" s="5"/>
      <c r="AA424" s="5"/>
      <c r="AB424" s="5"/>
      <c r="AC424" s="5"/>
      <c r="AD424" s="5"/>
      <c r="AE424" s="5"/>
      <c r="AF424" s="5"/>
      <c r="AG424" s="5"/>
      <c r="AH424" s="5"/>
      <c r="AI424" s="5"/>
      <c r="AJ424" s="5"/>
      <c r="AK424" s="5"/>
      <c r="AL424" s="113"/>
      <c r="AM424" s="113"/>
      <c r="AN424" s="113"/>
      <c r="AO424" s="113"/>
      <c r="AP424" s="113"/>
      <c r="AQ424" s="113"/>
      <c r="AR424" s="113"/>
      <c r="AS424" s="113"/>
      <c r="BC424" s="113"/>
      <c r="BD424" s="113"/>
      <c r="BE424" s="113"/>
      <c r="BF424" s="113"/>
      <c r="BG424" s="113"/>
      <c r="BH424" s="113"/>
      <c r="BI424" s="113"/>
      <c r="BJ424" s="113"/>
      <c r="BK424" s="113"/>
      <c r="BL424" s="113"/>
      <c r="BM424" s="113"/>
      <c r="BN424" s="113"/>
      <c r="BO424" s="113"/>
      <c r="BP424" s="113"/>
      <c r="BQ424" s="113"/>
      <c r="BR424" s="113"/>
      <c r="BS424" s="113"/>
      <c r="BT424" s="113"/>
      <c r="BU424" s="113"/>
      <c r="BV424" s="113"/>
      <c r="BW424" s="113"/>
      <c r="BX424" s="113"/>
      <c r="BY424" s="113"/>
      <c r="BZ424" s="113"/>
      <c r="CA424" s="113"/>
      <c r="CB424" s="113"/>
      <c r="CC424" s="113"/>
      <c r="CD424" s="113"/>
      <c r="CE424" s="113"/>
      <c r="CF424" s="113"/>
      <c r="CG424" s="113"/>
      <c r="CH424" s="113"/>
      <c r="CI424" s="113"/>
      <c r="CJ424" s="113"/>
      <c r="CK424" s="113"/>
      <c r="CL424" s="113"/>
      <c r="CM424" s="113"/>
      <c r="CN424" s="113"/>
      <c r="CO424" s="113"/>
      <c r="CP424" s="113"/>
      <c r="CQ424" s="113"/>
      <c r="CR424" s="113"/>
      <c r="CS424" s="113"/>
      <c r="CT424" s="113"/>
      <c r="CU424" s="113"/>
      <c r="CV424" s="113"/>
      <c r="CW424" s="113"/>
      <c r="CX424" s="113"/>
      <c r="CY424" s="113"/>
      <c r="CZ424" s="113"/>
      <c r="DA424" s="113"/>
      <c r="DB424" s="113"/>
      <c r="DC424" s="113"/>
    </row>
    <row r="425" spans="1:107" s="114" customFormat="1" ht="15" x14ac:dyDescent="0.25">
      <c r="A425" s="4"/>
      <c r="B425" s="4"/>
      <c r="C425" s="4"/>
      <c r="D425" s="5"/>
      <c r="E425" s="4"/>
      <c r="F425" s="4"/>
      <c r="G425" s="4"/>
      <c r="H425" s="5"/>
      <c r="I425" s="5"/>
      <c r="J425" s="5"/>
      <c r="K425" s="4"/>
      <c r="L425" s="4"/>
      <c r="M425" s="4"/>
      <c r="N425" s="4"/>
      <c r="O425" s="4"/>
      <c r="P425" s="4"/>
      <c r="Q425" s="4"/>
      <c r="R425" s="4"/>
      <c r="S425" s="4"/>
      <c r="T425" s="5"/>
      <c r="U425" s="112"/>
      <c r="V425" s="5"/>
      <c r="W425" s="5"/>
      <c r="X425" s="5"/>
      <c r="Y425" s="5"/>
      <c r="Z425" s="5"/>
      <c r="AA425" s="5"/>
      <c r="AB425" s="5"/>
      <c r="AC425" s="5"/>
      <c r="AD425" s="5"/>
      <c r="AE425" s="5"/>
      <c r="AF425" s="5"/>
      <c r="AG425" s="5"/>
      <c r="AH425" s="5"/>
      <c r="AI425" s="5"/>
      <c r="AJ425" s="5"/>
      <c r="AK425" s="5"/>
      <c r="AL425" s="113"/>
      <c r="AM425" s="113"/>
      <c r="AN425" s="113"/>
      <c r="AO425" s="113"/>
      <c r="AP425" s="113"/>
      <c r="AQ425" s="113"/>
      <c r="AR425" s="113"/>
      <c r="AS425" s="113"/>
      <c r="BC425" s="113"/>
      <c r="BD425" s="113"/>
      <c r="BE425" s="113"/>
      <c r="BF425" s="113"/>
      <c r="BG425" s="113"/>
      <c r="BH425" s="113"/>
      <c r="BI425" s="113"/>
      <c r="BJ425" s="113"/>
      <c r="BK425" s="113"/>
      <c r="BL425" s="113"/>
      <c r="BM425" s="113"/>
      <c r="BN425" s="113"/>
      <c r="BO425" s="113"/>
      <c r="BP425" s="113"/>
      <c r="BQ425" s="113"/>
      <c r="BR425" s="113"/>
      <c r="BS425" s="113"/>
      <c r="BT425" s="113"/>
      <c r="BU425" s="113"/>
      <c r="BV425" s="113"/>
      <c r="BW425" s="113"/>
      <c r="BX425" s="113"/>
      <c r="BY425" s="113"/>
      <c r="BZ425" s="113"/>
      <c r="CA425" s="113"/>
      <c r="CB425" s="113"/>
      <c r="CC425" s="113"/>
      <c r="CD425" s="113"/>
      <c r="CE425" s="113"/>
      <c r="CF425" s="113"/>
      <c r="CG425" s="113"/>
      <c r="CH425" s="113"/>
      <c r="CI425" s="113"/>
      <c r="CJ425" s="113"/>
      <c r="CK425" s="113"/>
      <c r="CL425" s="113"/>
      <c r="CM425" s="113"/>
      <c r="CN425" s="113"/>
      <c r="CO425" s="113"/>
      <c r="CP425" s="113"/>
      <c r="CQ425" s="113"/>
      <c r="CR425" s="113"/>
      <c r="CS425" s="113"/>
      <c r="CT425" s="113"/>
      <c r="CU425" s="113"/>
      <c r="CV425" s="113"/>
      <c r="CW425" s="113"/>
      <c r="CX425" s="113"/>
      <c r="CY425" s="113"/>
      <c r="CZ425" s="113"/>
      <c r="DA425" s="113"/>
      <c r="DB425" s="113"/>
      <c r="DC425" s="113"/>
    </row>
    <row r="426" spans="1:107" s="114" customFormat="1" ht="15" x14ac:dyDescent="0.25">
      <c r="A426" s="4"/>
      <c r="B426" s="4"/>
      <c r="C426" s="4"/>
      <c r="D426" s="5"/>
      <c r="E426" s="4"/>
      <c r="F426" s="4"/>
      <c r="G426" s="4"/>
      <c r="H426" s="5"/>
      <c r="I426" s="5"/>
      <c r="J426" s="5"/>
      <c r="K426" s="4"/>
      <c r="L426" s="4"/>
      <c r="M426" s="4"/>
      <c r="N426" s="4"/>
      <c r="O426" s="4"/>
      <c r="P426" s="4"/>
      <c r="Q426" s="4"/>
      <c r="R426" s="4"/>
      <c r="S426" s="4"/>
      <c r="T426" s="5"/>
      <c r="U426" s="112"/>
      <c r="V426" s="5"/>
      <c r="W426" s="5"/>
      <c r="X426" s="5"/>
      <c r="Y426" s="5"/>
      <c r="Z426" s="5"/>
      <c r="AA426" s="5"/>
      <c r="AB426" s="5"/>
      <c r="AC426" s="5"/>
      <c r="AD426" s="5"/>
      <c r="AE426" s="5"/>
      <c r="AF426" s="5"/>
      <c r="AG426" s="5"/>
      <c r="AH426" s="5"/>
      <c r="AI426" s="5"/>
      <c r="AJ426" s="5"/>
      <c r="AK426" s="5"/>
      <c r="AL426" s="113"/>
      <c r="AM426" s="113"/>
      <c r="AN426" s="113"/>
      <c r="AO426" s="113"/>
      <c r="AP426" s="113"/>
      <c r="AQ426" s="113"/>
      <c r="AR426" s="113"/>
      <c r="AS426" s="113"/>
      <c r="BC426" s="113"/>
      <c r="BD426" s="113"/>
      <c r="BE426" s="113"/>
      <c r="BF426" s="113"/>
      <c r="BG426" s="113"/>
      <c r="BH426" s="113"/>
      <c r="BI426" s="113"/>
      <c r="BJ426" s="113"/>
      <c r="BK426" s="113"/>
      <c r="BL426" s="113"/>
      <c r="BM426" s="113"/>
      <c r="BN426" s="113"/>
      <c r="BO426" s="113"/>
      <c r="BP426" s="113"/>
      <c r="BQ426" s="113"/>
      <c r="BR426" s="113"/>
      <c r="BS426" s="113"/>
      <c r="BT426" s="113"/>
      <c r="BU426" s="113"/>
      <c r="BV426" s="113"/>
      <c r="BW426" s="113"/>
      <c r="BX426" s="113"/>
      <c r="BY426" s="113"/>
      <c r="BZ426" s="113"/>
      <c r="CA426" s="113"/>
      <c r="CB426" s="113"/>
      <c r="CC426" s="113"/>
      <c r="CD426" s="113"/>
      <c r="CE426" s="113"/>
      <c r="CF426" s="113"/>
      <c r="CG426" s="113"/>
      <c r="CH426" s="113"/>
      <c r="CI426" s="113"/>
      <c r="CJ426" s="113"/>
      <c r="CK426" s="113"/>
      <c r="CL426" s="113"/>
      <c r="CM426" s="113"/>
      <c r="CN426" s="113"/>
      <c r="CO426" s="113"/>
      <c r="CP426" s="113"/>
      <c r="CQ426" s="113"/>
      <c r="CR426" s="113"/>
      <c r="CS426" s="113"/>
      <c r="CT426" s="113"/>
      <c r="CU426" s="113"/>
      <c r="CV426" s="113"/>
      <c r="CW426" s="113"/>
      <c r="CX426" s="113"/>
      <c r="CY426" s="113"/>
      <c r="CZ426" s="113"/>
      <c r="DA426" s="113"/>
      <c r="DB426" s="113"/>
      <c r="DC426" s="113"/>
    </row>
    <row r="427" spans="1:107" s="114" customFormat="1" ht="15" x14ac:dyDescent="0.25">
      <c r="A427" s="4"/>
      <c r="B427" s="4"/>
      <c r="C427" s="4"/>
      <c r="D427" s="5"/>
      <c r="E427" s="4"/>
      <c r="F427" s="4"/>
      <c r="G427" s="4"/>
      <c r="H427" s="5"/>
      <c r="I427" s="5"/>
      <c r="J427" s="5"/>
      <c r="K427" s="4"/>
      <c r="L427" s="4"/>
      <c r="M427" s="4"/>
      <c r="N427" s="4"/>
      <c r="O427" s="4"/>
      <c r="P427" s="4"/>
      <c r="Q427" s="4"/>
      <c r="R427" s="4"/>
      <c r="S427" s="4"/>
      <c r="T427" s="5"/>
      <c r="U427" s="112"/>
      <c r="V427" s="5"/>
      <c r="W427" s="5"/>
      <c r="X427" s="5"/>
      <c r="Y427" s="5"/>
      <c r="Z427" s="5"/>
      <c r="AA427" s="5"/>
      <c r="AB427" s="5"/>
      <c r="AC427" s="5"/>
      <c r="AD427" s="5"/>
      <c r="AE427" s="5"/>
      <c r="AF427" s="5"/>
      <c r="AG427" s="5"/>
      <c r="AH427" s="5"/>
      <c r="AI427" s="5"/>
      <c r="AJ427" s="5"/>
      <c r="AK427" s="5"/>
      <c r="AL427" s="113"/>
      <c r="AM427" s="113"/>
      <c r="AN427" s="113"/>
      <c r="AO427" s="113"/>
      <c r="AP427" s="113"/>
      <c r="AQ427" s="113"/>
      <c r="AR427" s="113"/>
      <c r="AS427" s="113"/>
      <c r="BC427" s="113"/>
      <c r="BD427" s="113"/>
      <c r="BE427" s="113"/>
      <c r="BF427" s="113"/>
      <c r="BG427" s="113"/>
      <c r="BH427" s="113"/>
      <c r="BI427" s="113"/>
      <c r="BJ427" s="113"/>
      <c r="BK427" s="113"/>
      <c r="BL427" s="113"/>
      <c r="BM427" s="113"/>
      <c r="BN427" s="113"/>
      <c r="BO427" s="113"/>
      <c r="BP427" s="113"/>
      <c r="BQ427" s="113"/>
      <c r="BR427" s="113"/>
      <c r="BS427" s="113"/>
      <c r="BT427" s="113"/>
      <c r="BU427" s="113"/>
      <c r="BV427" s="113"/>
      <c r="BW427" s="113"/>
      <c r="BX427" s="113"/>
      <c r="BY427" s="113"/>
      <c r="BZ427" s="113"/>
      <c r="CA427" s="113"/>
      <c r="CB427" s="113"/>
      <c r="CC427" s="113"/>
      <c r="CD427" s="113"/>
      <c r="CE427" s="113"/>
      <c r="CF427" s="113"/>
      <c r="CG427" s="113"/>
      <c r="CH427" s="113"/>
      <c r="CI427" s="113"/>
      <c r="CJ427" s="113"/>
      <c r="CK427" s="113"/>
      <c r="CL427" s="113"/>
      <c r="CM427" s="113"/>
      <c r="CN427" s="113"/>
      <c r="CO427" s="113"/>
      <c r="CP427" s="113"/>
      <c r="CQ427" s="113"/>
      <c r="CR427" s="113"/>
      <c r="CS427" s="113"/>
      <c r="CT427" s="113"/>
      <c r="CU427" s="113"/>
      <c r="CV427" s="113"/>
      <c r="CW427" s="113"/>
      <c r="CX427" s="113"/>
      <c r="CY427" s="113"/>
      <c r="CZ427" s="113"/>
      <c r="DA427" s="113"/>
      <c r="DB427" s="113"/>
      <c r="DC427" s="113"/>
    </row>
    <row r="428" spans="1:107" s="114" customFormat="1" ht="15" x14ac:dyDescent="0.25">
      <c r="A428" s="4"/>
      <c r="B428" s="4"/>
      <c r="C428" s="4"/>
      <c r="D428" s="5"/>
      <c r="E428" s="4"/>
      <c r="F428" s="4"/>
      <c r="G428" s="4"/>
      <c r="H428" s="5"/>
      <c r="I428" s="5"/>
      <c r="J428" s="5"/>
      <c r="K428" s="4"/>
      <c r="L428" s="4"/>
      <c r="M428" s="4"/>
      <c r="N428" s="4"/>
      <c r="O428" s="4"/>
      <c r="P428" s="4"/>
      <c r="Q428" s="4"/>
      <c r="R428" s="4"/>
      <c r="S428" s="4"/>
      <c r="T428" s="5"/>
      <c r="U428" s="112"/>
      <c r="V428" s="5"/>
      <c r="W428" s="5"/>
      <c r="X428" s="5"/>
      <c r="Y428" s="5"/>
      <c r="Z428" s="5"/>
      <c r="AA428" s="5"/>
      <c r="AB428" s="5"/>
      <c r="AC428" s="5"/>
      <c r="AD428" s="5"/>
      <c r="AE428" s="5"/>
      <c r="AF428" s="5"/>
      <c r="AG428" s="5"/>
      <c r="AH428" s="5"/>
      <c r="AI428" s="5"/>
      <c r="AJ428" s="5"/>
      <c r="AK428" s="5"/>
      <c r="AL428" s="113"/>
      <c r="AM428" s="113"/>
      <c r="AN428" s="113"/>
      <c r="AO428" s="113"/>
      <c r="AP428" s="113"/>
      <c r="AQ428" s="113"/>
      <c r="AR428" s="113"/>
      <c r="AS428" s="113"/>
      <c r="BC428" s="113"/>
      <c r="BD428" s="113"/>
      <c r="BE428" s="113"/>
      <c r="BF428" s="113"/>
      <c r="BG428" s="113"/>
      <c r="BH428" s="113"/>
      <c r="BI428" s="113"/>
      <c r="BJ428" s="113"/>
      <c r="BK428" s="113"/>
      <c r="BL428" s="113"/>
      <c r="BM428" s="113"/>
      <c r="BN428" s="113"/>
      <c r="BO428" s="113"/>
      <c r="BP428" s="113"/>
      <c r="BQ428" s="113"/>
      <c r="BR428" s="113"/>
      <c r="BS428" s="113"/>
      <c r="BT428" s="113"/>
      <c r="BU428" s="113"/>
      <c r="BV428" s="113"/>
      <c r="BW428" s="113"/>
      <c r="BX428" s="113"/>
      <c r="BY428" s="113"/>
      <c r="BZ428" s="113"/>
      <c r="CA428" s="113"/>
      <c r="CB428" s="113"/>
      <c r="CC428" s="113"/>
      <c r="CD428" s="113"/>
      <c r="CE428" s="113"/>
      <c r="CF428" s="113"/>
      <c r="CG428" s="113"/>
      <c r="CH428" s="113"/>
      <c r="CI428" s="113"/>
      <c r="CJ428" s="113"/>
      <c r="CK428" s="113"/>
      <c r="CL428" s="113"/>
      <c r="CM428" s="113"/>
      <c r="CN428" s="113"/>
      <c r="CO428" s="113"/>
      <c r="CP428" s="113"/>
      <c r="CQ428" s="113"/>
      <c r="CR428" s="113"/>
      <c r="CS428" s="113"/>
      <c r="CT428" s="113"/>
      <c r="CU428" s="113"/>
      <c r="CV428" s="113"/>
      <c r="CW428" s="113"/>
      <c r="CX428" s="113"/>
      <c r="CY428" s="113"/>
      <c r="CZ428" s="113"/>
      <c r="DA428" s="113"/>
      <c r="DB428" s="113"/>
      <c r="DC428" s="113"/>
    </row>
    <row r="429" spans="1:107" s="114" customFormat="1" ht="15" x14ac:dyDescent="0.25">
      <c r="A429" s="4"/>
      <c r="B429" s="4"/>
      <c r="C429" s="4"/>
      <c r="D429" s="5"/>
      <c r="E429" s="4"/>
      <c r="F429" s="4"/>
      <c r="G429" s="4"/>
      <c r="H429" s="5"/>
      <c r="I429" s="5"/>
      <c r="J429" s="5"/>
      <c r="K429" s="4"/>
      <c r="L429" s="4"/>
      <c r="M429" s="4"/>
      <c r="N429" s="4"/>
      <c r="O429" s="4"/>
      <c r="P429" s="4"/>
      <c r="Q429" s="4"/>
      <c r="R429" s="4"/>
      <c r="S429" s="4"/>
      <c r="T429" s="5"/>
      <c r="U429" s="112"/>
      <c r="V429" s="5"/>
      <c r="W429" s="5"/>
      <c r="X429" s="5"/>
      <c r="Y429" s="5"/>
      <c r="Z429" s="5"/>
      <c r="AA429" s="5"/>
      <c r="AB429" s="5"/>
      <c r="AC429" s="5"/>
      <c r="AD429" s="5"/>
      <c r="AE429" s="5"/>
      <c r="AF429" s="5"/>
      <c r="AG429" s="5"/>
      <c r="AH429" s="5"/>
      <c r="AI429" s="5"/>
      <c r="AJ429" s="5"/>
      <c r="AK429" s="5"/>
      <c r="AL429" s="113"/>
      <c r="AM429" s="113"/>
      <c r="AN429" s="113"/>
      <c r="AO429" s="113"/>
      <c r="AP429" s="113"/>
      <c r="AQ429" s="113"/>
      <c r="AR429" s="113"/>
      <c r="AS429" s="113"/>
      <c r="BC429" s="113"/>
      <c r="BD429" s="113"/>
      <c r="BE429" s="113"/>
      <c r="BF429" s="113"/>
      <c r="BG429" s="113"/>
      <c r="BH429" s="113"/>
      <c r="BI429" s="113"/>
      <c r="BJ429" s="113"/>
      <c r="BK429" s="113"/>
      <c r="BL429" s="113"/>
      <c r="BM429" s="113"/>
      <c r="BN429" s="113"/>
      <c r="BO429" s="113"/>
      <c r="BP429" s="113"/>
      <c r="BQ429" s="113"/>
      <c r="BR429" s="113"/>
      <c r="BS429" s="113"/>
      <c r="BT429" s="113"/>
      <c r="BU429" s="113"/>
      <c r="BV429" s="113"/>
      <c r="BW429" s="113"/>
      <c r="BX429" s="113"/>
      <c r="BY429" s="113"/>
      <c r="BZ429" s="113"/>
      <c r="CA429" s="113"/>
      <c r="CB429" s="113"/>
      <c r="CC429" s="113"/>
      <c r="CD429" s="113"/>
      <c r="CE429" s="113"/>
      <c r="CF429" s="113"/>
      <c r="CG429" s="113"/>
      <c r="CH429" s="113"/>
      <c r="CI429" s="113"/>
      <c r="CJ429" s="113"/>
      <c r="CK429" s="113"/>
      <c r="CL429" s="113"/>
      <c r="CM429" s="113"/>
      <c r="CN429" s="113"/>
      <c r="CO429" s="113"/>
      <c r="CP429" s="113"/>
      <c r="CQ429" s="113"/>
      <c r="CR429" s="113"/>
      <c r="CS429" s="113"/>
      <c r="CT429" s="113"/>
      <c r="CU429" s="113"/>
      <c r="CV429" s="113"/>
      <c r="CW429" s="113"/>
      <c r="CX429" s="113"/>
      <c r="CY429" s="113"/>
      <c r="CZ429" s="113"/>
      <c r="DA429" s="113"/>
      <c r="DB429" s="113"/>
      <c r="DC429" s="113"/>
    </row>
    <row r="430" spans="1:107" s="114" customFormat="1" ht="15" x14ac:dyDescent="0.25">
      <c r="A430" s="4"/>
      <c r="B430" s="4"/>
      <c r="C430" s="4"/>
      <c r="D430" s="5"/>
      <c r="E430" s="4"/>
      <c r="F430" s="4"/>
      <c r="G430" s="4"/>
      <c r="H430" s="5"/>
      <c r="I430" s="5"/>
      <c r="J430" s="5"/>
      <c r="K430" s="4"/>
      <c r="L430" s="4"/>
      <c r="M430" s="4"/>
      <c r="N430" s="4"/>
      <c r="O430" s="4"/>
      <c r="P430" s="4"/>
      <c r="Q430" s="4"/>
      <c r="R430" s="4"/>
      <c r="S430" s="4"/>
      <c r="T430" s="5"/>
      <c r="U430" s="112"/>
      <c r="V430" s="5"/>
      <c r="W430" s="5"/>
      <c r="X430" s="5"/>
      <c r="Y430" s="5"/>
      <c r="Z430" s="5"/>
      <c r="AA430" s="5"/>
      <c r="AB430" s="5"/>
      <c r="AC430" s="5"/>
      <c r="AD430" s="5"/>
      <c r="AE430" s="5"/>
      <c r="AF430" s="5"/>
      <c r="AG430" s="5"/>
      <c r="AH430" s="5"/>
      <c r="AI430" s="5"/>
      <c r="AJ430" s="5"/>
      <c r="AK430" s="5"/>
      <c r="AL430" s="113"/>
      <c r="AM430" s="113"/>
      <c r="AN430" s="113"/>
      <c r="AO430" s="113"/>
      <c r="AP430" s="113"/>
      <c r="AQ430" s="113"/>
      <c r="AR430" s="113"/>
      <c r="AS430" s="113"/>
      <c r="BC430" s="113"/>
      <c r="BD430" s="113"/>
      <c r="BE430" s="113"/>
      <c r="BF430" s="113"/>
      <c r="BG430" s="113"/>
      <c r="BH430" s="113"/>
      <c r="BI430" s="113"/>
      <c r="BJ430" s="113"/>
      <c r="BK430" s="113"/>
      <c r="BL430" s="113"/>
      <c r="BM430" s="113"/>
      <c r="BN430" s="113"/>
      <c r="BO430" s="113"/>
      <c r="BP430" s="113"/>
      <c r="BQ430" s="113"/>
      <c r="BR430" s="113"/>
      <c r="BS430" s="113"/>
      <c r="BT430" s="113"/>
      <c r="BU430" s="113"/>
      <c r="BV430" s="113"/>
      <c r="BW430" s="113"/>
      <c r="BX430" s="113"/>
      <c r="BY430" s="113"/>
      <c r="BZ430" s="113"/>
      <c r="CA430" s="113"/>
      <c r="CB430" s="113"/>
      <c r="CC430" s="113"/>
      <c r="CD430" s="113"/>
      <c r="CE430" s="113"/>
      <c r="CF430" s="113"/>
      <c r="CG430" s="113"/>
      <c r="CH430" s="113"/>
      <c r="CI430" s="113"/>
      <c r="CJ430" s="113"/>
      <c r="CK430" s="113"/>
      <c r="CL430" s="113"/>
      <c r="CM430" s="113"/>
      <c r="CN430" s="113"/>
      <c r="CO430" s="113"/>
      <c r="CP430" s="113"/>
      <c r="CQ430" s="113"/>
      <c r="CR430" s="113"/>
      <c r="CS430" s="113"/>
      <c r="CT430" s="113"/>
      <c r="CU430" s="113"/>
      <c r="CV430" s="113"/>
      <c r="CW430" s="113"/>
      <c r="CX430" s="113"/>
      <c r="CY430" s="113"/>
      <c r="CZ430" s="113"/>
      <c r="DA430" s="113"/>
      <c r="DB430" s="113"/>
      <c r="DC430" s="113"/>
    </row>
    <row r="431" spans="1:107" s="114" customFormat="1" ht="15" x14ac:dyDescent="0.25">
      <c r="A431" s="4"/>
      <c r="B431" s="4"/>
      <c r="C431" s="4"/>
      <c r="D431" s="5"/>
      <c r="E431" s="4"/>
      <c r="F431" s="4"/>
      <c r="G431" s="4"/>
      <c r="H431" s="5"/>
      <c r="I431" s="5"/>
      <c r="J431" s="5"/>
      <c r="K431" s="4"/>
      <c r="L431" s="4"/>
      <c r="M431" s="4"/>
      <c r="N431" s="4"/>
      <c r="O431" s="4"/>
      <c r="P431" s="4"/>
      <c r="Q431" s="4"/>
      <c r="R431" s="4"/>
      <c r="S431" s="4"/>
      <c r="T431" s="5"/>
      <c r="U431" s="112"/>
      <c r="V431" s="5"/>
      <c r="W431" s="5"/>
      <c r="X431" s="5"/>
      <c r="Y431" s="5"/>
      <c r="Z431" s="5"/>
      <c r="AA431" s="5"/>
      <c r="AB431" s="5"/>
      <c r="AC431" s="5"/>
      <c r="AD431" s="5"/>
      <c r="AE431" s="5"/>
      <c r="AF431" s="5"/>
      <c r="AG431" s="5"/>
      <c r="AH431" s="5"/>
      <c r="AI431" s="5"/>
      <c r="AJ431" s="5"/>
      <c r="AK431" s="5"/>
      <c r="AL431" s="113"/>
      <c r="AM431" s="113"/>
      <c r="AN431" s="113"/>
      <c r="AO431" s="113"/>
      <c r="AP431" s="113"/>
      <c r="AQ431" s="113"/>
      <c r="AR431" s="113"/>
      <c r="AS431" s="113"/>
      <c r="BC431" s="113"/>
      <c r="BD431" s="113"/>
      <c r="BE431" s="113"/>
      <c r="BF431" s="113"/>
      <c r="BG431" s="113"/>
      <c r="BH431" s="113"/>
      <c r="BI431" s="113"/>
      <c r="BJ431" s="113"/>
      <c r="BK431" s="113"/>
      <c r="BL431" s="113"/>
      <c r="BM431" s="113"/>
      <c r="BN431" s="113"/>
      <c r="BO431" s="113"/>
      <c r="BP431" s="113"/>
      <c r="BQ431" s="113"/>
      <c r="BR431" s="113"/>
      <c r="BS431" s="113"/>
      <c r="BT431" s="113"/>
      <c r="BU431" s="113"/>
      <c r="BV431" s="113"/>
      <c r="BW431" s="113"/>
      <c r="BX431" s="113"/>
      <c r="BY431" s="113"/>
      <c r="BZ431" s="113"/>
      <c r="CA431" s="113"/>
      <c r="CB431" s="113"/>
      <c r="CC431" s="113"/>
      <c r="CD431" s="113"/>
      <c r="CE431" s="113"/>
      <c r="CF431" s="113"/>
      <c r="CG431" s="113"/>
      <c r="CH431" s="113"/>
      <c r="CI431" s="113"/>
      <c r="CJ431" s="113"/>
      <c r="CK431" s="113"/>
      <c r="CL431" s="113"/>
      <c r="CM431" s="113"/>
      <c r="CN431" s="113"/>
      <c r="CO431" s="113"/>
      <c r="CP431" s="113"/>
      <c r="CQ431" s="113"/>
      <c r="CR431" s="113"/>
      <c r="CS431" s="113"/>
      <c r="CT431" s="113"/>
      <c r="CU431" s="113"/>
      <c r="CV431" s="113"/>
      <c r="CW431" s="113"/>
      <c r="CX431" s="113"/>
      <c r="CY431" s="113"/>
      <c r="CZ431" s="113"/>
      <c r="DA431" s="113"/>
      <c r="DB431" s="113"/>
      <c r="DC431" s="113"/>
    </row>
    <row r="432" spans="1:107" s="114" customFormat="1" ht="15" x14ac:dyDescent="0.25">
      <c r="A432" s="4"/>
      <c r="B432" s="4"/>
      <c r="C432" s="4"/>
      <c r="D432" s="5"/>
      <c r="E432" s="4"/>
      <c r="F432" s="4"/>
      <c r="G432" s="4"/>
      <c r="H432" s="5"/>
      <c r="I432" s="5"/>
      <c r="J432" s="5"/>
      <c r="K432" s="4"/>
      <c r="L432" s="4"/>
      <c r="M432" s="4"/>
      <c r="N432" s="4"/>
      <c r="O432" s="4"/>
      <c r="P432" s="4"/>
      <c r="Q432" s="4"/>
      <c r="R432" s="4"/>
      <c r="S432" s="4"/>
      <c r="T432" s="5"/>
      <c r="U432" s="112"/>
      <c r="V432" s="5"/>
      <c r="W432" s="5"/>
      <c r="X432" s="5"/>
      <c r="Y432" s="5"/>
      <c r="Z432" s="5"/>
      <c r="AA432" s="5"/>
      <c r="AB432" s="5"/>
      <c r="AC432" s="5"/>
      <c r="AD432" s="5"/>
      <c r="AE432" s="5"/>
      <c r="AF432" s="5"/>
      <c r="AG432" s="5"/>
      <c r="AH432" s="5"/>
      <c r="AI432" s="5"/>
      <c r="AJ432" s="5"/>
      <c r="AK432" s="5"/>
      <c r="AL432" s="113"/>
      <c r="AM432" s="113"/>
      <c r="AN432" s="113"/>
      <c r="AO432" s="113"/>
      <c r="AP432" s="113"/>
      <c r="AQ432" s="113"/>
      <c r="AR432" s="113"/>
      <c r="AS432" s="113"/>
      <c r="BC432" s="113"/>
      <c r="BD432" s="113"/>
      <c r="BE432" s="113"/>
      <c r="BF432" s="113"/>
      <c r="BG432" s="113"/>
      <c r="BH432" s="113"/>
      <c r="BI432" s="113"/>
      <c r="BJ432" s="113"/>
      <c r="BK432" s="113"/>
      <c r="BL432" s="113"/>
      <c r="BM432" s="113"/>
      <c r="BN432" s="113"/>
      <c r="BO432" s="113"/>
      <c r="BP432" s="113"/>
      <c r="BQ432" s="113"/>
      <c r="BR432" s="113"/>
      <c r="BS432" s="113"/>
      <c r="BT432" s="113"/>
      <c r="BU432" s="113"/>
      <c r="BV432" s="113"/>
      <c r="BW432" s="113"/>
      <c r="BX432" s="113"/>
      <c r="BY432" s="113"/>
      <c r="BZ432" s="113"/>
      <c r="CA432" s="113"/>
      <c r="CB432" s="113"/>
      <c r="CC432" s="113"/>
      <c r="CD432" s="113"/>
      <c r="CE432" s="113"/>
      <c r="CF432" s="113"/>
      <c r="CG432" s="113"/>
      <c r="CH432" s="113"/>
      <c r="CI432" s="113"/>
      <c r="CJ432" s="113"/>
      <c r="CK432" s="113"/>
      <c r="CL432" s="113"/>
      <c r="CM432" s="113"/>
      <c r="CN432" s="113"/>
      <c r="CO432" s="113"/>
      <c r="CP432" s="113"/>
      <c r="CQ432" s="113"/>
      <c r="CR432" s="113"/>
      <c r="CS432" s="113"/>
      <c r="CT432" s="113"/>
      <c r="CU432" s="113"/>
      <c r="CV432" s="113"/>
      <c r="CW432" s="113"/>
      <c r="CX432" s="113"/>
      <c r="CY432" s="113"/>
      <c r="CZ432" s="113"/>
      <c r="DA432" s="113"/>
      <c r="DB432" s="113"/>
      <c r="DC432" s="113"/>
    </row>
    <row r="433" spans="1:107" s="114" customFormat="1" ht="15" x14ac:dyDescent="0.25">
      <c r="A433" s="4"/>
      <c r="B433" s="4"/>
      <c r="C433" s="4"/>
      <c r="D433" s="5"/>
      <c r="E433" s="4"/>
      <c r="F433" s="4"/>
      <c r="G433" s="4"/>
      <c r="H433" s="5"/>
      <c r="I433" s="5"/>
      <c r="J433" s="5"/>
      <c r="K433" s="4"/>
      <c r="L433" s="4"/>
      <c r="M433" s="4"/>
      <c r="N433" s="4"/>
      <c r="O433" s="4"/>
      <c r="P433" s="4"/>
      <c r="Q433" s="4"/>
      <c r="R433" s="4"/>
      <c r="S433" s="4"/>
      <c r="T433" s="5"/>
      <c r="U433" s="112"/>
      <c r="V433" s="5"/>
      <c r="W433" s="5"/>
      <c r="X433" s="5"/>
      <c r="Y433" s="5"/>
      <c r="Z433" s="5"/>
      <c r="AA433" s="5"/>
      <c r="AB433" s="5"/>
      <c r="AC433" s="5"/>
      <c r="AD433" s="5"/>
      <c r="AE433" s="5"/>
      <c r="AF433" s="5"/>
      <c r="AG433" s="5"/>
      <c r="AH433" s="5"/>
      <c r="AI433" s="5"/>
      <c r="AJ433" s="5"/>
      <c r="AK433" s="5"/>
      <c r="AL433" s="113"/>
      <c r="AM433" s="113"/>
      <c r="AN433" s="113"/>
      <c r="AO433" s="113"/>
      <c r="AP433" s="113"/>
      <c r="AQ433" s="113"/>
      <c r="AR433" s="113"/>
      <c r="AS433" s="113"/>
      <c r="BC433" s="113"/>
      <c r="BD433" s="113"/>
      <c r="BE433" s="113"/>
      <c r="BF433" s="113"/>
      <c r="BG433" s="113"/>
      <c r="BH433" s="113"/>
      <c r="BI433" s="113"/>
      <c r="BJ433" s="113"/>
      <c r="BK433" s="113"/>
      <c r="BL433" s="113"/>
      <c r="BM433" s="113"/>
      <c r="BN433" s="113"/>
      <c r="BO433" s="113"/>
      <c r="BP433" s="113"/>
      <c r="BQ433" s="113"/>
      <c r="BR433" s="113"/>
      <c r="BS433" s="113"/>
      <c r="BT433" s="113"/>
      <c r="BU433" s="113"/>
      <c r="BV433" s="113"/>
      <c r="BW433" s="113"/>
      <c r="BX433" s="113"/>
      <c r="BY433" s="113"/>
      <c r="BZ433" s="113"/>
      <c r="CA433" s="113"/>
      <c r="CB433" s="113"/>
      <c r="CC433" s="113"/>
      <c r="CD433" s="113"/>
      <c r="CE433" s="113"/>
      <c r="CF433" s="113"/>
      <c r="CG433" s="113"/>
      <c r="CH433" s="113"/>
      <c r="CI433" s="113"/>
      <c r="CJ433" s="113"/>
      <c r="CK433" s="113"/>
      <c r="CL433" s="113"/>
      <c r="CM433" s="113"/>
      <c r="CN433" s="113"/>
      <c r="CO433" s="113"/>
      <c r="CP433" s="113"/>
      <c r="CQ433" s="113"/>
      <c r="CR433" s="113"/>
      <c r="CS433" s="113"/>
      <c r="CT433" s="113"/>
      <c r="CU433" s="113"/>
      <c r="CV433" s="113"/>
      <c r="CW433" s="113"/>
      <c r="CX433" s="113"/>
      <c r="CY433" s="113"/>
      <c r="CZ433" s="113"/>
      <c r="DA433" s="113"/>
      <c r="DB433" s="113"/>
      <c r="DC433" s="113"/>
    </row>
    <row r="434" spans="1:107" s="114" customFormat="1" ht="15" x14ac:dyDescent="0.25">
      <c r="A434" s="4"/>
      <c r="B434" s="4"/>
      <c r="C434" s="4"/>
      <c r="D434" s="5"/>
      <c r="E434" s="4"/>
      <c r="F434" s="4"/>
      <c r="G434" s="4"/>
      <c r="H434" s="5"/>
      <c r="I434" s="5"/>
      <c r="J434" s="5"/>
      <c r="K434" s="4"/>
      <c r="L434" s="4"/>
      <c r="M434" s="4"/>
      <c r="N434" s="4"/>
      <c r="O434" s="4"/>
      <c r="P434" s="4"/>
      <c r="Q434" s="4"/>
      <c r="R434" s="4"/>
      <c r="S434" s="4"/>
      <c r="T434" s="5"/>
      <c r="U434" s="112"/>
      <c r="V434" s="5"/>
      <c r="W434" s="5"/>
      <c r="X434" s="5"/>
      <c r="Y434" s="5"/>
      <c r="Z434" s="5"/>
      <c r="AA434" s="5"/>
      <c r="AB434" s="5"/>
      <c r="AC434" s="5"/>
      <c r="AD434" s="5"/>
      <c r="AE434" s="5"/>
      <c r="AF434" s="5"/>
      <c r="AG434" s="5"/>
      <c r="AH434" s="5"/>
      <c r="AI434" s="5"/>
      <c r="AJ434" s="5"/>
      <c r="AK434" s="5"/>
      <c r="AL434" s="113"/>
      <c r="AM434" s="113"/>
      <c r="AN434" s="113"/>
      <c r="AO434" s="113"/>
      <c r="AP434" s="113"/>
      <c r="AQ434" s="113"/>
      <c r="AR434" s="113"/>
      <c r="AS434" s="113"/>
      <c r="BC434" s="113"/>
      <c r="BD434" s="113"/>
      <c r="BE434" s="113"/>
      <c r="BF434" s="113"/>
      <c r="BG434" s="113"/>
      <c r="BH434" s="113"/>
      <c r="BI434" s="113"/>
      <c r="BJ434" s="113"/>
      <c r="BK434" s="113"/>
      <c r="BL434" s="113"/>
      <c r="BM434" s="113"/>
      <c r="BN434" s="113"/>
      <c r="BO434" s="113"/>
      <c r="BP434" s="113"/>
      <c r="BQ434" s="113"/>
      <c r="BR434" s="113"/>
      <c r="BS434" s="113"/>
      <c r="BT434" s="113"/>
      <c r="BU434" s="113"/>
      <c r="BV434" s="113"/>
      <c r="BW434" s="113"/>
      <c r="BX434" s="113"/>
      <c r="BY434" s="113"/>
      <c r="BZ434" s="113"/>
      <c r="CA434" s="113"/>
      <c r="CB434" s="113"/>
      <c r="CC434" s="113"/>
      <c r="CD434" s="113"/>
      <c r="CE434" s="113"/>
      <c r="CF434" s="113"/>
      <c r="CG434" s="113"/>
      <c r="CH434" s="113"/>
      <c r="CI434" s="113"/>
      <c r="CJ434" s="113"/>
      <c r="CK434" s="113"/>
      <c r="CL434" s="113"/>
      <c r="CM434" s="113"/>
      <c r="CN434" s="113"/>
      <c r="CO434" s="113"/>
      <c r="CP434" s="113"/>
      <c r="CQ434" s="113"/>
      <c r="CR434" s="113"/>
      <c r="CS434" s="113"/>
      <c r="CT434" s="113"/>
      <c r="CU434" s="113"/>
      <c r="CV434" s="113"/>
      <c r="CW434" s="113"/>
      <c r="CX434" s="113"/>
      <c r="CY434" s="113"/>
      <c r="CZ434" s="113"/>
      <c r="DA434" s="113"/>
      <c r="DB434" s="113"/>
      <c r="DC434" s="113"/>
    </row>
    <row r="435" spans="1:107" s="114" customFormat="1" ht="15" x14ac:dyDescent="0.25">
      <c r="A435" s="4"/>
      <c r="B435" s="4"/>
      <c r="C435" s="4"/>
      <c r="D435" s="5"/>
      <c r="E435" s="4"/>
      <c r="F435" s="4"/>
      <c r="G435" s="4"/>
      <c r="H435" s="5"/>
      <c r="I435" s="5"/>
      <c r="J435" s="5"/>
      <c r="K435" s="4"/>
      <c r="L435" s="4"/>
      <c r="M435" s="4"/>
      <c r="N435" s="4"/>
      <c r="O435" s="4"/>
      <c r="P435" s="4"/>
      <c r="Q435" s="4"/>
      <c r="R435" s="4"/>
      <c r="S435" s="4"/>
      <c r="T435" s="5"/>
      <c r="U435" s="112"/>
      <c r="V435" s="5"/>
      <c r="W435" s="5"/>
      <c r="X435" s="5"/>
      <c r="Y435" s="5"/>
      <c r="Z435" s="5"/>
      <c r="AA435" s="5"/>
      <c r="AB435" s="5"/>
      <c r="AC435" s="5"/>
      <c r="AD435" s="5"/>
      <c r="AE435" s="5"/>
      <c r="AF435" s="5"/>
      <c r="AG435" s="5"/>
      <c r="AH435" s="5"/>
      <c r="AI435" s="5"/>
      <c r="AJ435" s="5"/>
      <c r="AK435" s="5"/>
      <c r="AL435" s="113"/>
      <c r="AM435" s="113"/>
      <c r="AN435" s="113"/>
      <c r="AO435" s="113"/>
      <c r="AP435" s="113"/>
      <c r="AQ435" s="113"/>
      <c r="AR435" s="113"/>
      <c r="AS435" s="113"/>
      <c r="BC435" s="113"/>
      <c r="BD435" s="113"/>
      <c r="BE435" s="113"/>
      <c r="BF435" s="113"/>
      <c r="BG435" s="113"/>
      <c r="BH435" s="113"/>
      <c r="BI435" s="113"/>
      <c r="BJ435" s="113"/>
      <c r="BK435" s="113"/>
      <c r="BL435" s="113"/>
      <c r="BM435" s="113"/>
      <c r="BN435" s="113"/>
      <c r="BO435" s="113"/>
      <c r="BP435" s="113"/>
      <c r="BQ435" s="113"/>
      <c r="BR435" s="113"/>
      <c r="BS435" s="113"/>
      <c r="BT435" s="113"/>
      <c r="BU435" s="113"/>
      <c r="BV435" s="113"/>
      <c r="BW435" s="113"/>
      <c r="BX435" s="113"/>
      <c r="BY435" s="113"/>
      <c r="BZ435" s="113"/>
      <c r="CA435" s="113"/>
      <c r="CB435" s="113"/>
      <c r="CC435" s="113"/>
      <c r="CD435" s="113"/>
      <c r="CE435" s="113"/>
      <c r="CF435" s="113"/>
      <c r="CG435" s="113"/>
      <c r="CH435" s="113"/>
      <c r="CI435" s="113"/>
      <c r="CJ435" s="113"/>
      <c r="CK435" s="113"/>
      <c r="CL435" s="113"/>
      <c r="CM435" s="113"/>
      <c r="CN435" s="113"/>
      <c r="CO435" s="113"/>
      <c r="CP435" s="113"/>
      <c r="CQ435" s="113"/>
      <c r="CR435" s="113"/>
      <c r="CS435" s="113"/>
      <c r="CT435" s="113"/>
      <c r="CU435" s="113"/>
      <c r="CV435" s="113"/>
      <c r="CW435" s="113"/>
      <c r="CX435" s="113"/>
      <c r="CY435" s="113"/>
      <c r="CZ435" s="113"/>
      <c r="DA435" s="113"/>
      <c r="DB435" s="113"/>
      <c r="DC435" s="113"/>
    </row>
    <row r="436" spans="1:107" s="114" customFormat="1" ht="15" x14ac:dyDescent="0.25">
      <c r="A436" s="4"/>
      <c r="B436" s="4"/>
      <c r="C436" s="4"/>
      <c r="D436" s="5"/>
      <c r="E436" s="4"/>
      <c r="F436" s="4"/>
      <c r="G436" s="4"/>
      <c r="H436" s="5"/>
      <c r="I436" s="5"/>
      <c r="J436" s="5"/>
      <c r="K436" s="4"/>
      <c r="L436" s="4"/>
      <c r="M436" s="4"/>
      <c r="N436" s="4"/>
      <c r="O436" s="4"/>
      <c r="P436" s="4"/>
      <c r="Q436" s="4"/>
      <c r="R436" s="4"/>
      <c r="S436" s="4"/>
      <c r="T436" s="5"/>
      <c r="U436" s="112"/>
      <c r="V436" s="5"/>
      <c r="W436" s="5"/>
      <c r="X436" s="5"/>
      <c r="Y436" s="5"/>
      <c r="Z436" s="5"/>
      <c r="AA436" s="5"/>
      <c r="AB436" s="5"/>
      <c r="AC436" s="5"/>
      <c r="AD436" s="5"/>
      <c r="AE436" s="5"/>
      <c r="AF436" s="5"/>
      <c r="AG436" s="5"/>
      <c r="AH436" s="5"/>
      <c r="AI436" s="5"/>
      <c r="AJ436" s="5"/>
      <c r="AK436" s="5"/>
      <c r="AL436" s="113"/>
      <c r="AM436" s="113"/>
      <c r="AN436" s="113"/>
      <c r="AO436" s="113"/>
      <c r="AP436" s="113"/>
      <c r="AQ436" s="113"/>
      <c r="AR436" s="113"/>
      <c r="AS436" s="113"/>
      <c r="BC436" s="113"/>
      <c r="BD436" s="113"/>
      <c r="BE436" s="113"/>
      <c r="BF436" s="113"/>
      <c r="BG436" s="113"/>
      <c r="BH436" s="113"/>
      <c r="BI436" s="113"/>
      <c r="BJ436" s="113"/>
      <c r="BK436" s="113"/>
      <c r="BL436" s="113"/>
      <c r="BM436" s="113"/>
      <c r="BN436" s="113"/>
      <c r="BO436" s="113"/>
      <c r="BP436" s="113"/>
      <c r="BQ436" s="113"/>
      <c r="BR436" s="113"/>
      <c r="BS436" s="113"/>
      <c r="BT436" s="113"/>
      <c r="BU436" s="113"/>
      <c r="BV436" s="113"/>
      <c r="BW436" s="113"/>
      <c r="BX436" s="113"/>
      <c r="BY436" s="113"/>
      <c r="BZ436" s="113"/>
      <c r="CA436" s="113"/>
      <c r="CB436" s="113"/>
      <c r="CC436" s="113"/>
      <c r="CD436" s="113"/>
      <c r="CE436" s="113"/>
      <c r="CF436" s="113"/>
      <c r="CG436" s="113"/>
      <c r="CH436" s="113"/>
      <c r="CI436" s="113"/>
      <c r="CJ436" s="113"/>
      <c r="CK436" s="113"/>
      <c r="CL436" s="113"/>
      <c r="CM436" s="113"/>
      <c r="CN436" s="113"/>
      <c r="CO436" s="113"/>
      <c r="CP436" s="113"/>
      <c r="CQ436" s="113"/>
      <c r="CR436" s="113"/>
      <c r="CS436" s="113"/>
      <c r="CT436" s="113"/>
      <c r="CU436" s="113"/>
      <c r="CV436" s="113"/>
      <c r="CW436" s="113"/>
      <c r="CX436" s="113"/>
      <c r="CY436" s="113"/>
      <c r="CZ436" s="113"/>
      <c r="DA436" s="113"/>
      <c r="DB436" s="113"/>
      <c r="DC436" s="113"/>
    </row>
    <row r="437" spans="1:107" s="114" customFormat="1" ht="15" x14ac:dyDescent="0.25">
      <c r="A437" s="4"/>
      <c r="B437" s="4"/>
      <c r="C437" s="4"/>
      <c r="D437" s="5"/>
      <c r="E437" s="4"/>
      <c r="F437" s="4"/>
      <c r="G437" s="4"/>
      <c r="H437" s="5"/>
      <c r="I437" s="5"/>
      <c r="J437" s="5"/>
      <c r="K437" s="4"/>
      <c r="L437" s="4"/>
      <c r="M437" s="4"/>
      <c r="N437" s="4"/>
      <c r="O437" s="4"/>
      <c r="P437" s="4"/>
      <c r="Q437" s="4"/>
      <c r="R437" s="4"/>
      <c r="S437" s="4"/>
      <c r="T437" s="5"/>
      <c r="U437" s="112"/>
      <c r="V437" s="5"/>
      <c r="W437" s="5"/>
      <c r="X437" s="5"/>
      <c r="Y437" s="5"/>
      <c r="Z437" s="5"/>
      <c r="AA437" s="5"/>
      <c r="AB437" s="5"/>
      <c r="AC437" s="5"/>
      <c r="AD437" s="5"/>
      <c r="AE437" s="5"/>
      <c r="AF437" s="5"/>
      <c r="AG437" s="5"/>
      <c r="AH437" s="5"/>
      <c r="AI437" s="5"/>
      <c r="AJ437" s="5"/>
      <c r="AK437" s="5"/>
      <c r="AL437" s="113"/>
      <c r="AM437" s="113"/>
      <c r="AN437" s="113"/>
      <c r="AO437" s="113"/>
      <c r="AP437" s="113"/>
      <c r="AQ437" s="113"/>
      <c r="AR437" s="113"/>
      <c r="AS437" s="113"/>
      <c r="BC437" s="113"/>
      <c r="BD437" s="113"/>
      <c r="BE437" s="113"/>
      <c r="BF437" s="113"/>
      <c r="BG437" s="113"/>
      <c r="BH437" s="113"/>
      <c r="BI437" s="113"/>
      <c r="BJ437" s="113"/>
      <c r="BK437" s="113"/>
      <c r="BL437" s="113"/>
      <c r="BM437" s="113"/>
      <c r="BN437" s="113"/>
      <c r="BO437" s="113"/>
      <c r="BP437" s="113"/>
      <c r="BQ437" s="113"/>
      <c r="BR437" s="113"/>
      <c r="BS437" s="113"/>
      <c r="BT437" s="113"/>
      <c r="BU437" s="113"/>
      <c r="BV437" s="113"/>
      <c r="BW437" s="113"/>
      <c r="BX437" s="113"/>
      <c r="BY437" s="113"/>
      <c r="BZ437" s="113"/>
      <c r="CA437" s="113"/>
      <c r="CB437" s="113"/>
      <c r="CC437" s="113"/>
      <c r="CD437" s="113"/>
      <c r="CE437" s="113"/>
      <c r="CF437" s="113"/>
      <c r="CG437" s="113"/>
      <c r="CH437" s="113"/>
      <c r="CI437" s="113"/>
      <c r="CJ437" s="113"/>
      <c r="CK437" s="113"/>
      <c r="CL437" s="113"/>
      <c r="CM437" s="113"/>
      <c r="CN437" s="113"/>
      <c r="CO437" s="113"/>
      <c r="CP437" s="113"/>
      <c r="CQ437" s="113"/>
      <c r="CR437" s="113"/>
      <c r="CS437" s="113"/>
      <c r="CT437" s="113"/>
      <c r="CU437" s="113"/>
      <c r="CV437" s="113"/>
      <c r="CW437" s="113"/>
      <c r="CX437" s="113"/>
      <c r="CY437" s="113"/>
      <c r="CZ437" s="113"/>
      <c r="DA437" s="113"/>
      <c r="DB437" s="113"/>
      <c r="DC437" s="113"/>
    </row>
    <row r="438" spans="1:107" s="114" customFormat="1" ht="15" x14ac:dyDescent="0.25">
      <c r="A438" s="4"/>
      <c r="B438" s="4"/>
      <c r="C438" s="4"/>
      <c r="D438" s="5"/>
      <c r="E438" s="4"/>
      <c r="F438" s="4"/>
      <c r="G438" s="4"/>
      <c r="H438" s="5"/>
      <c r="I438" s="5"/>
      <c r="J438" s="5"/>
      <c r="K438" s="4"/>
      <c r="L438" s="4"/>
      <c r="M438" s="4"/>
      <c r="N438" s="4"/>
      <c r="O438" s="4"/>
      <c r="P438" s="4"/>
      <c r="Q438" s="4"/>
      <c r="R438" s="4"/>
      <c r="S438" s="4"/>
      <c r="T438" s="5"/>
      <c r="U438" s="112"/>
      <c r="V438" s="5"/>
      <c r="W438" s="5"/>
      <c r="X438" s="5"/>
      <c r="Y438" s="5"/>
      <c r="Z438" s="5"/>
      <c r="AA438" s="5"/>
      <c r="AB438" s="5"/>
      <c r="AC438" s="5"/>
      <c r="AD438" s="5"/>
      <c r="AE438" s="5"/>
      <c r="AF438" s="5"/>
      <c r="AG438" s="5"/>
      <c r="AH438" s="5"/>
      <c r="AI438" s="5"/>
      <c r="AJ438" s="5"/>
      <c r="AK438" s="5"/>
      <c r="AL438" s="113"/>
      <c r="AM438" s="113"/>
      <c r="AN438" s="113"/>
      <c r="AO438" s="113"/>
      <c r="AP438" s="113"/>
      <c r="AQ438" s="113"/>
      <c r="AR438" s="113"/>
      <c r="AS438" s="113"/>
      <c r="BC438" s="113"/>
      <c r="BD438" s="113"/>
      <c r="BE438" s="113"/>
      <c r="BF438" s="113"/>
      <c r="BG438" s="113"/>
      <c r="BH438" s="113"/>
      <c r="BI438" s="113"/>
      <c r="BJ438" s="113"/>
      <c r="BK438" s="113"/>
      <c r="BL438" s="113"/>
      <c r="BM438" s="113"/>
      <c r="BN438" s="113"/>
      <c r="BO438" s="113"/>
      <c r="BP438" s="113"/>
      <c r="BQ438" s="113"/>
      <c r="BR438" s="113"/>
      <c r="BS438" s="113"/>
      <c r="BT438" s="113"/>
      <c r="BU438" s="113"/>
      <c r="BV438" s="113"/>
      <c r="BW438" s="113"/>
      <c r="BX438" s="113"/>
      <c r="BY438" s="113"/>
      <c r="BZ438" s="113"/>
      <c r="CA438" s="113"/>
      <c r="CB438" s="113"/>
      <c r="CC438" s="113"/>
      <c r="CD438" s="113"/>
      <c r="CE438" s="113"/>
      <c r="CF438" s="113"/>
      <c r="CG438" s="113"/>
      <c r="CH438" s="113"/>
      <c r="CI438" s="113"/>
      <c r="CJ438" s="113"/>
      <c r="CK438" s="113"/>
      <c r="CL438" s="113"/>
      <c r="CM438" s="113"/>
      <c r="CN438" s="113"/>
      <c r="CO438" s="113"/>
      <c r="CP438" s="113"/>
      <c r="CQ438" s="113"/>
      <c r="CR438" s="113"/>
      <c r="CS438" s="113"/>
      <c r="CT438" s="113"/>
      <c r="CU438" s="113"/>
      <c r="CV438" s="113"/>
      <c r="CW438" s="113"/>
      <c r="CX438" s="113"/>
      <c r="CY438" s="113"/>
      <c r="CZ438" s="113"/>
      <c r="DA438" s="113"/>
      <c r="DB438" s="113"/>
      <c r="DC438" s="113"/>
    </row>
    <row r="439" spans="1:107" s="114" customFormat="1" ht="15" x14ac:dyDescent="0.25">
      <c r="A439" s="4"/>
      <c r="B439" s="4"/>
      <c r="C439" s="4"/>
      <c r="D439" s="5"/>
      <c r="E439" s="4"/>
      <c r="F439" s="4"/>
      <c r="G439" s="4"/>
      <c r="H439" s="5"/>
      <c r="I439" s="5"/>
      <c r="J439" s="5"/>
      <c r="K439" s="4"/>
      <c r="L439" s="4"/>
      <c r="M439" s="4"/>
      <c r="N439" s="4"/>
      <c r="O439" s="4"/>
      <c r="P439" s="4"/>
      <c r="Q439" s="4"/>
      <c r="R439" s="4"/>
      <c r="S439" s="4"/>
      <c r="T439" s="5"/>
      <c r="U439" s="112"/>
      <c r="V439" s="5"/>
      <c r="W439" s="5"/>
      <c r="X439" s="5"/>
      <c r="Y439" s="5"/>
      <c r="Z439" s="5"/>
      <c r="AA439" s="5"/>
      <c r="AB439" s="5"/>
      <c r="AC439" s="5"/>
      <c r="AD439" s="5"/>
      <c r="AE439" s="5"/>
      <c r="AF439" s="5"/>
      <c r="AG439" s="5"/>
      <c r="AH439" s="5"/>
      <c r="AI439" s="5"/>
      <c r="AJ439" s="5"/>
      <c r="AK439" s="5"/>
      <c r="AL439" s="113"/>
      <c r="AM439" s="113"/>
      <c r="AN439" s="113"/>
      <c r="AO439" s="113"/>
      <c r="AP439" s="113"/>
      <c r="AQ439" s="113"/>
      <c r="AR439" s="113"/>
      <c r="AS439" s="113"/>
      <c r="BC439" s="113"/>
      <c r="BD439" s="113"/>
      <c r="BE439" s="113"/>
      <c r="BF439" s="113"/>
      <c r="BG439" s="113"/>
      <c r="BH439" s="113"/>
      <c r="BI439" s="113"/>
      <c r="BJ439" s="113"/>
      <c r="BK439" s="113"/>
      <c r="BL439" s="113"/>
      <c r="BM439" s="113"/>
      <c r="BN439" s="113"/>
      <c r="BO439" s="113"/>
      <c r="BP439" s="113"/>
      <c r="BQ439" s="113"/>
      <c r="BR439" s="113"/>
      <c r="BS439" s="113"/>
      <c r="BT439" s="113"/>
      <c r="BU439" s="113"/>
      <c r="BV439" s="113"/>
      <c r="BW439" s="113"/>
      <c r="BX439" s="113"/>
      <c r="BY439" s="113"/>
      <c r="BZ439" s="113"/>
      <c r="CA439" s="113"/>
      <c r="CB439" s="113"/>
      <c r="CC439" s="113"/>
      <c r="CD439" s="113"/>
      <c r="CE439" s="113"/>
      <c r="CF439" s="113"/>
      <c r="CG439" s="113"/>
      <c r="CH439" s="113"/>
      <c r="CI439" s="113"/>
      <c r="CJ439" s="113"/>
      <c r="CK439" s="113"/>
      <c r="CL439" s="113"/>
      <c r="CM439" s="113"/>
      <c r="CN439" s="113"/>
      <c r="CO439" s="113"/>
      <c r="CP439" s="113"/>
      <c r="CQ439" s="113"/>
      <c r="CR439" s="113"/>
      <c r="CS439" s="113"/>
      <c r="CT439" s="113"/>
      <c r="CU439" s="113"/>
      <c r="CV439" s="113"/>
      <c r="CW439" s="113"/>
      <c r="CX439" s="113"/>
      <c r="CY439" s="113"/>
      <c r="CZ439" s="113"/>
      <c r="DA439" s="113"/>
      <c r="DB439" s="113"/>
      <c r="DC439" s="113"/>
    </row>
    <row r="440" spans="1:107" s="114" customFormat="1" ht="15" x14ac:dyDescent="0.25">
      <c r="A440" s="4"/>
      <c r="B440" s="4"/>
      <c r="C440" s="4"/>
      <c r="D440" s="5"/>
      <c r="E440" s="4"/>
      <c r="F440" s="4"/>
      <c r="G440" s="4"/>
      <c r="H440" s="5"/>
      <c r="I440" s="5"/>
      <c r="J440" s="5"/>
      <c r="K440" s="4"/>
      <c r="L440" s="4"/>
      <c r="M440" s="4"/>
      <c r="N440" s="4"/>
      <c r="O440" s="4"/>
      <c r="P440" s="4"/>
      <c r="Q440" s="4"/>
      <c r="R440" s="4"/>
      <c r="S440" s="4"/>
      <c r="T440" s="5"/>
      <c r="U440" s="112"/>
      <c r="V440" s="5"/>
      <c r="W440" s="5"/>
      <c r="X440" s="5"/>
      <c r="Y440" s="5"/>
      <c r="Z440" s="5"/>
      <c r="AA440" s="5"/>
      <c r="AB440" s="5"/>
      <c r="AC440" s="5"/>
      <c r="AD440" s="5"/>
      <c r="AE440" s="5"/>
      <c r="AF440" s="5"/>
      <c r="AG440" s="5"/>
      <c r="AH440" s="5"/>
      <c r="AI440" s="5"/>
      <c r="AJ440" s="5"/>
      <c r="AK440" s="5"/>
      <c r="AL440" s="113"/>
      <c r="AM440" s="113"/>
      <c r="AN440" s="113"/>
      <c r="AO440" s="113"/>
      <c r="AP440" s="113"/>
      <c r="AQ440" s="113"/>
      <c r="AR440" s="113"/>
      <c r="AS440" s="113"/>
      <c r="BC440" s="113"/>
      <c r="BD440" s="113"/>
      <c r="BE440" s="113"/>
      <c r="BF440" s="113"/>
      <c r="BG440" s="113"/>
      <c r="BH440" s="113"/>
      <c r="BI440" s="113"/>
      <c r="BJ440" s="113"/>
      <c r="BK440" s="113"/>
      <c r="BL440" s="113"/>
      <c r="BM440" s="113"/>
      <c r="BN440" s="113"/>
      <c r="BO440" s="113"/>
      <c r="BP440" s="113"/>
      <c r="BQ440" s="113"/>
      <c r="BR440" s="113"/>
      <c r="BS440" s="113"/>
      <c r="BT440" s="113"/>
      <c r="BU440" s="113"/>
      <c r="BV440" s="113"/>
      <c r="BW440" s="113"/>
      <c r="BX440" s="113"/>
      <c r="BY440" s="113"/>
      <c r="BZ440" s="113"/>
      <c r="CA440" s="113"/>
      <c r="CB440" s="113"/>
      <c r="CC440" s="113"/>
      <c r="CD440" s="113"/>
      <c r="CE440" s="113"/>
      <c r="CF440" s="113"/>
      <c r="CG440" s="113"/>
      <c r="CH440" s="113"/>
      <c r="CI440" s="113"/>
      <c r="CJ440" s="113"/>
      <c r="CK440" s="113"/>
      <c r="CL440" s="113"/>
      <c r="CM440" s="113"/>
      <c r="CN440" s="113"/>
      <c r="CO440" s="113"/>
      <c r="CP440" s="113"/>
      <c r="CQ440" s="113"/>
      <c r="CR440" s="113"/>
      <c r="CS440" s="113"/>
      <c r="CT440" s="113"/>
      <c r="CU440" s="113"/>
      <c r="CV440" s="113"/>
      <c r="CW440" s="113"/>
      <c r="CX440" s="113"/>
      <c r="CY440" s="113"/>
      <c r="CZ440" s="113"/>
      <c r="DA440" s="113"/>
      <c r="DB440" s="113"/>
      <c r="DC440" s="113"/>
    </row>
    <row r="441" spans="1:107" s="114" customFormat="1" ht="15" x14ac:dyDescent="0.25">
      <c r="A441" s="4"/>
      <c r="B441" s="4"/>
      <c r="C441" s="4"/>
      <c r="D441" s="5"/>
      <c r="E441" s="4"/>
      <c r="F441" s="4"/>
      <c r="G441" s="4"/>
      <c r="H441" s="5"/>
      <c r="I441" s="5"/>
      <c r="J441" s="5"/>
      <c r="K441" s="4"/>
      <c r="L441" s="4"/>
      <c r="M441" s="4"/>
      <c r="N441" s="4"/>
      <c r="O441" s="4"/>
      <c r="P441" s="4"/>
      <c r="Q441" s="4"/>
      <c r="R441" s="4"/>
      <c r="S441" s="4"/>
      <c r="T441" s="5"/>
      <c r="U441" s="112"/>
      <c r="V441" s="5"/>
      <c r="W441" s="5"/>
      <c r="X441" s="5"/>
      <c r="Y441" s="5"/>
      <c r="Z441" s="5"/>
      <c r="AA441" s="5"/>
      <c r="AB441" s="5"/>
      <c r="AC441" s="5"/>
      <c r="AD441" s="5"/>
      <c r="AE441" s="5"/>
      <c r="AF441" s="5"/>
      <c r="AG441" s="5"/>
      <c r="AH441" s="5"/>
      <c r="AI441" s="5"/>
      <c r="AJ441" s="5"/>
      <c r="AK441" s="5"/>
      <c r="AL441" s="113"/>
      <c r="AM441" s="113"/>
      <c r="AN441" s="113"/>
      <c r="AO441" s="113"/>
      <c r="AP441" s="113"/>
      <c r="AQ441" s="113"/>
      <c r="AR441" s="113"/>
      <c r="AS441" s="113"/>
      <c r="BC441" s="113"/>
      <c r="BD441" s="113"/>
      <c r="BE441" s="113"/>
      <c r="BF441" s="113"/>
      <c r="BG441" s="113"/>
      <c r="BH441" s="113"/>
      <c r="BI441" s="113"/>
      <c r="BJ441" s="113"/>
      <c r="BK441" s="113"/>
      <c r="BL441" s="113"/>
      <c r="BM441" s="113"/>
      <c r="BN441" s="113"/>
      <c r="BO441" s="113"/>
      <c r="BP441" s="113"/>
      <c r="BQ441" s="113"/>
      <c r="BR441" s="113"/>
      <c r="BS441" s="113"/>
      <c r="BT441" s="113"/>
      <c r="BU441" s="113"/>
      <c r="BV441" s="113"/>
      <c r="BW441" s="113"/>
      <c r="BX441" s="113"/>
      <c r="BY441" s="113"/>
      <c r="BZ441" s="113"/>
      <c r="CA441" s="113"/>
      <c r="CB441" s="113"/>
      <c r="CC441" s="113"/>
      <c r="CD441" s="113"/>
      <c r="CE441" s="113"/>
      <c r="CF441" s="113"/>
      <c r="CG441" s="113"/>
      <c r="CH441" s="113"/>
      <c r="CI441" s="113"/>
      <c r="CJ441" s="113"/>
      <c r="CK441" s="113"/>
      <c r="CL441" s="113"/>
      <c r="CM441" s="113"/>
      <c r="CN441" s="113"/>
      <c r="CO441" s="113"/>
      <c r="CP441" s="113"/>
      <c r="CQ441" s="113"/>
      <c r="CR441" s="113"/>
      <c r="CS441" s="113"/>
      <c r="CT441" s="113"/>
      <c r="CU441" s="113"/>
      <c r="CV441" s="113"/>
      <c r="CW441" s="113"/>
      <c r="CX441" s="113"/>
      <c r="CY441" s="113"/>
      <c r="CZ441" s="113"/>
      <c r="DA441" s="113"/>
      <c r="DB441" s="113"/>
      <c r="DC441" s="113"/>
    </row>
    <row r="442" spans="1:107" s="114" customFormat="1" ht="15" x14ac:dyDescent="0.25">
      <c r="A442" s="4"/>
      <c r="B442" s="4"/>
      <c r="C442" s="4"/>
      <c r="D442" s="5"/>
      <c r="E442" s="4"/>
      <c r="F442" s="4"/>
      <c r="G442" s="4"/>
      <c r="H442" s="5"/>
      <c r="I442" s="5"/>
      <c r="J442" s="5"/>
      <c r="K442" s="4"/>
      <c r="L442" s="4"/>
      <c r="M442" s="4"/>
      <c r="N442" s="4"/>
      <c r="O442" s="4"/>
      <c r="P442" s="4"/>
      <c r="Q442" s="4"/>
      <c r="R442" s="4"/>
      <c r="S442" s="4"/>
      <c r="T442" s="5"/>
      <c r="U442" s="112"/>
      <c r="V442" s="5"/>
      <c r="W442" s="5"/>
      <c r="X442" s="5"/>
      <c r="Y442" s="5"/>
      <c r="Z442" s="5"/>
      <c r="AA442" s="5"/>
      <c r="AB442" s="5"/>
      <c r="AC442" s="5"/>
      <c r="AD442" s="5"/>
      <c r="AE442" s="5"/>
      <c r="AF442" s="5"/>
      <c r="AG442" s="5"/>
      <c r="AH442" s="5"/>
      <c r="AI442" s="5"/>
      <c r="AJ442" s="5"/>
      <c r="AK442" s="5"/>
      <c r="AL442" s="113"/>
      <c r="AM442" s="113"/>
      <c r="AN442" s="113"/>
      <c r="AO442" s="113"/>
      <c r="AP442" s="113"/>
      <c r="AQ442" s="113"/>
      <c r="AR442" s="113"/>
      <c r="AS442" s="113"/>
      <c r="BC442" s="113"/>
      <c r="BD442" s="113"/>
      <c r="BE442" s="113"/>
      <c r="BF442" s="113"/>
      <c r="BG442" s="113"/>
      <c r="BH442" s="113"/>
      <c r="BI442" s="113"/>
      <c r="BJ442" s="113"/>
      <c r="BK442" s="113"/>
      <c r="BL442" s="113"/>
      <c r="BM442" s="113"/>
      <c r="BN442" s="113"/>
      <c r="BO442" s="113"/>
      <c r="BP442" s="113"/>
      <c r="BQ442" s="113"/>
      <c r="BR442" s="113"/>
      <c r="BS442" s="113"/>
      <c r="BT442" s="113"/>
      <c r="BU442" s="113"/>
      <c r="BV442" s="113"/>
      <c r="BW442" s="113"/>
      <c r="BX442" s="113"/>
      <c r="BY442" s="113"/>
      <c r="BZ442" s="113"/>
      <c r="CA442" s="113"/>
      <c r="CB442" s="113"/>
      <c r="CC442" s="113"/>
      <c r="CD442" s="113"/>
      <c r="CE442" s="113"/>
      <c r="CF442" s="113"/>
      <c r="CG442" s="113"/>
      <c r="CH442" s="113"/>
      <c r="CI442" s="113"/>
      <c r="CJ442" s="113"/>
      <c r="CK442" s="113"/>
      <c r="CL442" s="113"/>
      <c r="CM442" s="113"/>
      <c r="CN442" s="113"/>
      <c r="CO442" s="113"/>
      <c r="CP442" s="113"/>
      <c r="CQ442" s="113"/>
      <c r="CR442" s="113"/>
      <c r="CS442" s="113"/>
      <c r="CT442" s="113"/>
      <c r="CU442" s="113"/>
      <c r="CV442" s="113"/>
      <c r="CW442" s="113"/>
      <c r="CX442" s="113"/>
      <c r="CY442" s="113"/>
      <c r="CZ442" s="113"/>
      <c r="DA442" s="113"/>
      <c r="DB442" s="113"/>
      <c r="DC442" s="113"/>
    </row>
    <row r="443" spans="1:107" s="114" customFormat="1" ht="15" x14ac:dyDescent="0.25">
      <c r="A443" s="4"/>
      <c r="B443" s="4"/>
      <c r="C443" s="4"/>
      <c r="D443" s="5"/>
      <c r="E443" s="4"/>
      <c r="F443" s="4"/>
      <c r="G443" s="4"/>
      <c r="H443" s="5"/>
      <c r="I443" s="5"/>
      <c r="J443" s="5"/>
      <c r="K443" s="4"/>
      <c r="L443" s="4"/>
      <c r="M443" s="4"/>
      <c r="N443" s="4"/>
      <c r="O443" s="4"/>
      <c r="P443" s="4"/>
      <c r="Q443" s="4"/>
      <c r="R443" s="4"/>
      <c r="S443" s="4"/>
      <c r="T443" s="5"/>
      <c r="U443" s="112"/>
      <c r="V443" s="5"/>
      <c r="W443" s="5"/>
      <c r="X443" s="5"/>
      <c r="Y443" s="5"/>
      <c r="Z443" s="5"/>
      <c r="AA443" s="5"/>
      <c r="AB443" s="5"/>
      <c r="AC443" s="5"/>
      <c r="AD443" s="5"/>
      <c r="AE443" s="5"/>
      <c r="AF443" s="5"/>
      <c r="AG443" s="5"/>
      <c r="AH443" s="5"/>
      <c r="AI443" s="5"/>
      <c r="AJ443" s="5"/>
      <c r="AK443" s="5"/>
      <c r="AL443" s="113"/>
      <c r="AM443" s="113"/>
      <c r="AN443" s="113"/>
      <c r="AO443" s="113"/>
      <c r="AP443" s="113"/>
      <c r="AQ443" s="113"/>
      <c r="AR443" s="113"/>
      <c r="AS443" s="113"/>
      <c r="BC443" s="113"/>
      <c r="BD443" s="113"/>
      <c r="BE443" s="113"/>
      <c r="BF443" s="113"/>
      <c r="BG443" s="113"/>
      <c r="BH443" s="113"/>
      <c r="BI443" s="113"/>
      <c r="BJ443" s="113"/>
      <c r="BK443" s="113"/>
      <c r="BL443" s="113"/>
      <c r="BM443" s="113"/>
      <c r="BN443" s="113"/>
      <c r="BO443" s="113"/>
      <c r="BP443" s="113"/>
      <c r="BQ443" s="113"/>
      <c r="BR443" s="113"/>
      <c r="BS443" s="113"/>
      <c r="BT443" s="113"/>
      <c r="BU443" s="113"/>
      <c r="BV443" s="113"/>
      <c r="BW443" s="113"/>
      <c r="BX443" s="113"/>
      <c r="BY443" s="113"/>
      <c r="BZ443" s="113"/>
      <c r="CA443" s="113"/>
      <c r="CB443" s="113"/>
      <c r="CC443" s="113"/>
      <c r="CD443" s="113"/>
      <c r="CE443" s="113"/>
      <c r="CF443" s="113"/>
      <c r="CG443" s="113"/>
      <c r="CH443" s="113"/>
      <c r="CI443" s="113"/>
      <c r="CJ443" s="113"/>
      <c r="CK443" s="113"/>
      <c r="CL443" s="113"/>
      <c r="CM443" s="113"/>
      <c r="CN443" s="113"/>
      <c r="CO443" s="113"/>
      <c r="CP443" s="113"/>
      <c r="CQ443" s="113"/>
      <c r="CR443" s="113"/>
      <c r="CS443" s="113"/>
      <c r="CT443" s="113"/>
      <c r="CU443" s="113"/>
      <c r="CV443" s="113"/>
      <c r="CW443" s="113"/>
      <c r="CX443" s="113"/>
      <c r="CY443" s="113"/>
      <c r="CZ443" s="113"/>
      <c r="DA443" s="113"/>
      <c r="DB443" s="113"/>
      <c r="DC443" s="113"/>
    </row>
    <row r="444" spans="1:107" s="114" customFormat="1" ht="15" x14ac:dyDescent="0.25">
      <c r="A444" s="4"/>
      <c r="B444" s="4"/>
      <c r="C444" s="4"/>
      <c r="D444" s="5"/>
      <c r="E444" s="4"/>
      <c r="F444" s="4"/>
      <c r="G444" s="4"/>
      <c r="H444" s="5"/>
      <c r="I444" s="5"/>
      <c r="J444" s="5"/>
      <c r="K444" s="4"/>
      <c r="L444" s="4"/>
      <c r="M444" s="4"/>
      <c r="N444" s="4"/>
      <c r="O444" s="4"/>
      <c r="P444" s="4"/>
      <c r="Q444" s="4"/>
      <c r="R444" s="4"/>
      <c r="S444" s="4"/>
      <c r="T444" s="5"/>
      <c r="U444" s="112"/>
      <c r="V444" s="5"/>
      <c r="W444" s="5"/>
      <c r="X444" s="5"/>
      <c r="Y444" s="5"/>
      <c r="Z444" s="5"/>
      <c r="AA444" s="5"/>
      <c r="AB444" s="5"/>
      <c r="AC444" s="5"/>
      <c r="AD444" s="5"/>
      <c r="AE444" s="5"/>
      <c r="AF444" s="5"/>
      <c r="AG444" s="5"/>
      <c r="AH444" s="5"/>
      <c r="AI444" s="5"/>
      <c r="AJ444" s="5"/>
      <c r="AK444" s="5"/>
      <c r="AL444" s="113"/>
      <c r="AM444" s="113"/>
      <c r="AN444" s="113"/>
      <c r="AO444" s="113"/>
      <c r="AP444" s="113"/>
      <c r="AQ444" s="113"/>
      <c r="AR444" s="113"/>
      <c r="AS444" s="113"/>
      <c r="BC444" s="113"/>
      <c r="BD444" s="113"/>
      <c r="BE444" s="113"/>
      <c r="BF444" s="113"/>
      <c r="BG444" s="113"/>
      <c r="BH444" s="113"/>
      <c r="BI444" s="113"/>
      <c r="BJ444" s="113"/>
      <c r="BK444" s="113"/>
      <c r="BL444" s="113"/>
      <c r="BM444" s="113"/>
      <c r="BN444" s="113"/>
      <c r="BO444" s="113"/>
      <c r="BP444" s="113"/>
      <c r="BQ444" s="113"/>
      <c r="BR444" s="113"/>
      <c r="BS444" s="113"/>
      <c r="BT444" s="113"/>
      <c r="BU444" s="113"/>
      <c r="BV444" s="113"/>
      <c r="BW444" s="113"/>
      <c r="BX444" s="113"/>
      <c r="BY444" s="113"/>
      <c r="BZ444" s="113"/>
      <c r="CA444" s="113"/>
      <c r="CB444" s="113"/>
      <c r="CC444" s="113"/>
      <c r="CD444" s="113"/>
      <c r="CE444" s="113"/>
      <c r="CF444" s="113"/>
      <c r="CG444" s="113"/>
      <c r="CH444" s="113"/>
      <c r="CI444" s="113"/>
      <c r="CJ444" s="113"/>
      <c r="CK444" s="113"/>
      <c r="CL444" s="113"/>
      <c r="CM444" s="113"/>
      <c r="CN444" s="113"/>
      <c r="CO444" s="113"/>
      <c r="CP444" s="113"/>
      <c r="CQ444" s="113"/>
      <c r="CR444" s="113"/>
      <c r="CS444" s="113"/>
      <c r="CT444" s="113"/>
      <c r="CU444" s="113"/>
      <c r="CV444" s="113"/>
      <c r="CW444" s="113"/>
      <c r="CX444" s="113"/>
      <c r="CY444" s="113"/>
      <c r="CZ444" s="113"/>
      <c r="DA444" s="113"/>
      <c r="DB444" s="113"/>
      <c r="DC444" s="113"/>
    </row>
    <row r="445" spans="1:107" s="114" customFormat="1" ht="15" x14ac:dyDescent="0.25">
      <c r="A445" s="4"/>
      <c r="B445" s="4"/>
      <c r="C445" s="4"/>
      <c r="D445" s="5"/>
      <c r="E445" s="4"/>
      <c r="F445" s="4"/>
      <c r="G445" s="4"/>
      <c r="H445" s="5"/>
      <c r="I445" s="5"/>
      <c r="J445" s="5"/>
      <c r="K445" s="4"/>
      <c r="L445" s="4"/>
      <c r="M445" s="4"/>
      <c r="N445" s="4"/>
      <c r="O445" s="4"/>
      <c r="P445" s="4"/>
      <c r="Q445" s="4"/>
      <c r="R445" s="4"/>
      <c r="S445" s="4"/>
      <c r="T445" s="5"/>
      <c r="U445" s="112"/>
      <c r="V445" s="5"/>
      <c r="W445" s="5"/>
      <c r="X445" s="5"/>
      <c r="Y445" s="5"/>
      <c r="Z445" s="5"/>
      <c r="AA445" s="5"/>
      <c r="AB445" s="5"/>
      <c r="AC445" s="5"/>
      <c r="AD445" s="5"/>
      <c r="AE445" s="5"/>
      <c r="AF445" s="5"/>
      <c r="AG445" s="5"/>
      <c r="AH445" s="5"/>
      <c r="AI445" s="5"/>
      <c r="AJ445" s="5"/>
      <c r="AK445" s="5"/>
      <c r="AL445" s="113"/>
      <c r="AM445" s="113"/>
      <c r="AN445" s="113"/>
      <c r="AO445" s="113"/>
      <c r="AP445" s="113"/>
      <c r="AQ445" s="113"/>
      <c r="AR445" s="113"/>
      <c r="AS445" s="113"/>
      <c r="BC445" s="113"/>
      <c r="BD445" s="113"/>
      <c r="BE445" s="113"/>
      <c r="BF445" s="113"/>
      <c r="BG445" s="113"/>
      <c r="BH445" s="113"/>
      <c r="BI445" s="113"/>
      <c r="BJ445" s="113"/>
      <c r="BK445" s="113"/>
      <c r="BL445" s="113"/>
      <c r="BM445" s="113"/>
      <c r="BN445" s="113"/>
      <c r="BO445" s="113"/>
      <c r="BP445" s="113"/>
      <c r="BQ445" s="113"/>
      <c r="BR445" s="113"/>
      <c r="BS445" s="113"/>
      <c r="BT445" s="113"/>
      <c r="BU445" s="113"/>
      <c r="BV445" s="113"/>
      <c r="BW445" s="113"/>
      <c r="BX445" s="113"/>
      <c r="BY445" s="113"/>
      <c r="BZ445" s="113"/>
      <c r="CA445" s="113"/>
      <c r="CB445" s="113"/>
      <c r="CC445" s="113"/>
      <c r="CD445" s="113"/>
      <c r="CE445" s="113"/>
      <c r="CF445" s="113"/>
      <c r="CG445" s="113"/>
      <c r="CH445" s="113"/>
      <c r="CI445" s="113"/>
      <c r="CJ445" s="113"/>
      <c r="CK445" s="113"/>
      <c r="CL445" s="113"/>
      <c r="CM445" s="113"/>
      <c r="CN445" s="113"/>
      <c r="CO445" s="113"/>
      <c r="CP445" s="113"/>
      <c r="CQ445" s="113"/>
      <c r="CR445" s="113"/>
      <c r="CS445" s="113"/>
      <c r="CT445" s="113"/>
      <c r="CU445" s="113"/>
      <c r="CV445" s="113"/>
      <c r="CW445" s="113"/>
      <c r="CX445" s="113"/>
      <c r="CY445" s="113"/>
      <c r="CZ445" s="113"/>
      <c r="DA445" s="113"/>
      <c r="DB445" s="113"/>
      <c r="DC445" s="113"/>
    </row>
    <row r="446" spans="1:107" s="114" customFormat="1" ht="15" x14ac:dyDescent="0.25">
      <c r="A446" s="4"/>
      <c r="B446" s="4"/>
      <c r="C446" s="4"/>
      <c r="D446" s="5"/>
      <c r="E446" s="4"/>
      <c r="F446" s="4"/>
      <c r="G446" s="4"/>
      <c r="H446" s="5"/>
      <c r="I446" s="5"/>
      <c r="J446" s="5"/>
      <c r="K446" s="4"/>
      <c r="L446" s="4"/>
      <c r="M446" s="4"/>
      <c r="N446" s="4"/>
      <c r="O446" s="4"/>
      <c r="P446" s="4"/>
      <c r="Q446" s="4"/>
      <c r="R446" s="4"/>
      <c r="S446" s="4"/>
      <c r="T446" s="5"/>
      <c r="U446" s="112"/>
      <c r="V446" s="5"/>
      <c r="W446" s="5"/>
      <c r="X446" s="5"/>
      <c r="Y446" s="5"/>
      <c r="Z446" s="5"/>
      <c r="AA446" s="5"/>
      <c r="AB446" s="5"/>
      <c r="AC446" s="5"/>
      <c r="AD446" s="5"/>
      <c r="AE446" s="5"/>
      <c r="AF446" s="5"/>
      <c r="AG446" s="5"/>
      <c r="AH446" s="5"/>
      <c r="AI446" s="5"/>
      <c r="AJ446" s="5"/>
      <c r="AK446" s="5"/>
      <c r="AL446" s="113"/>
      <c r="AM446" s="113"/>
      <c r="AN446" s="113"/>
      <c r="AO446" s="113"/>
      <c r="AP446" s="113"/>
      <c r="AQ446" s="113"/>
      <c r="AR446" s="113"/>
      <c r="AS446" s="113"/>
      <c r="BC446" s="113"/>
      <c r="BD446" s="113"/>
      <c r="BE446" s="113"/>
      <c r="BF446" s="113"/>
      <c r="BG446" s="113"/>
      <c r="BH446" s="113"/>
      <c r="BI446" s="113"/>
      <c r="BJ446" s="113"/>
      <c r="BK446" s="113"/>
      <c r="BL446" s="113"/>
      <c r="BM446" s="113"/>
      <c r="BN446" s="113"/>
      <c r="BO446" s="113"/>
      <c r="BP446" s="113"/>
      <c r="BQ446" s="113"/>
      <c r="BR446" s="113"/>
      <c r="BS446" s="113"/>
      <c r="BT446" s="113"/>
      <c r="BU446" s="113"/>
      <c r="BV446" s="113"/>
      <c r="BW446" s="113"/>
      <c r="BX446" s="113"/>
      <c r="BY446" s="113"/>
      <c r="BZ446" s="113"/>
      <c r="CA446" s="113"/>
      <c r="CB446" s="113"/>
      <c r="CC446" s="113"/>
      <c r="CD446" s="113"/>
      <c r="CE446" s="113"/>
      <c r="CF446" s="113"/>
      <c r="CG446" s="113"/>
      <c r="CH446" s="113"/>
      <c r="CI446" s="113"/>
      <c r="CJ446" s="113"/>
      <c r="CK446" s="113"/>
      <c r="CL446" s="113"/>
      <c r="CM446" s="113"/>
      <c r="CN446" s="113"/>
      <c r="CO446" s="113"/>
      <c r="CP446" s="113"/>
      <c r="CQ446" s="113"/>
      <c r="CR446" s="113"/>
      <c r="CS446" s="113"/>
      <c r="CT446" s="113"/>
      <c r="CU446" s="113"/>
      <c r="CV446" s="113"/>
      <c r="CW446" s="113"/>
      <c r="CX446" s="113"/>
      <c r="CY446" s="113"/>
      <c r="CZ446" s="113"/>
      <c r="DA446" s="113"/>
      <c r="DB446" s="113"/>
      <c r="DC446" s="113"/>
    </row>
    <row r="447" spans="1:107" s="114" customFormat="1" ht="15" x14ac:dyDescent="0.25">
      <c r="A447" s="4"/>
      <c r="B447" s="4"/>
      <c r="C447" s="4"/>
      <c r="D447" s="5"/>
      <c r="E447" s="4"/>
      <c r="F447" s="4"/>
      <c r="G447" s="4"/>
      <c r="H447" s="5"/>
      <c r="I447" s="5"/>
      <c r="J447" s="5"/>
      <c r="K447" s="4"/>
      <c r="L447" s="4"/>
      <c r="M447" s="4"/>
      <c r="N447" s="4"/>
      <c r="O447" s="4"/>
      <c r="P447" s="4"/>
      <c r="Q447" s="4"/>
      <c r="R447" s="4"/>
      <c r="S447" s="4"/>
      <c r="T447" s="5"/>
      <c r="U447" s="112"/>
      <c r="V447" s="5"/>
      <c r="W447" s="5"/>
      <c r="X447" s="5"/>
      <c r="Y447" s="5"/>
      <c r="Z447" s="5"/>
      <c r="AA447" s="5"/>
      <c r="AB447" s="5"/>
      <c r="AC447" s="5"/>
      <c r="AD447" s="5"/>
      <c r="AE447" s="5"/>
      <c r="AF447" s="5"/>
      <c r="AG447" s="5"/>
      <c r="AH447" s="5"/>
      <c r="AI447" s="5"/>
      <c r="AJ447" s="5"/>
      <c r="AK447" s="5"/>
      <c r="AL447" s="113"/>
      <c r="AM447" s="113"/>
      <c r="AN447" s="113"/>
      <c r="AO447" s="113"/>
      <c r="AP447" s="113"/>
      <c r="AQ447" s="113"/>
      <c r="AR447" s="113"/>
      <c r="AS447" s="113"/>
      <c r="BC447" s="113"/>
      <c r="BD447" s="113"/>
      <c r="BE447" s="113"/>
      <c r="BF447" s="113"/>
      <c r="BG447" s="113"/>
      <c r="BH447" s="113"/>
      <c r="BI447" s="113"/>
      <c r="BJ447" s="113"/>
      <c r="BK447" s="113"/>
      <c r="BL447" s="113"/>
      <c r="BM447" s="113"/>
      <c r="BN447" s="113"/>
      <c r="BO447" s="113"/>
      <c r="BP447" s="113"/>
      <c r="BQ447" s="113"/>
      <c r="BR447" s="113"/>
      <c r="BS447" s="113"/>
      <c r="BT447" s="113"/>
      <c r="BU447" s="113"/>
      <c r="BV447" s="113"/>
      <c r="BW447" s="113"/>
      <c r="BX447" s="113"/>
      <c r="BY447" s="113"/>
      <c r="BZ447" s="113"/>
      <c r="CA447" s="113"/>
      <c r="CB447" s="113"/>
      <c r="CC447" s="113"/>
      <c r="CD447" s="113"/>
      <c r="CE447" s="113"/>
      <c r="CF447" s="113"/>
      <c r="CG447" s="113"/>
      <c r="CH447" s="113"/>
      <c r="CI447" s="113"/>
      <c r="CJ447" s="113"/>
      <c r="CK447" s="113"/>
      <c r="CL447" s="113"/>
      <c r="CM447" s="113"/>
      <c r="CN447" s="113"/>
      <c r="CO447" s="113"/>
      <c r="CP447" s="113"/>
      <c r="CQ447" s="113"/>
      <c r="CR447" s="113"/>
      <c r="CS447" s="113"/>
      <c r="CT447" s="113"/>
      <c r="CU447" s="113"/>
      <c r="CV447" s="113"/>
      <c r="CW447" s="113"/>
      <c r="CX447" s="113"/>
      <c r="CY447" s="113"/>
      <c r="CZ447" s="113"/>
      <c r="DA447" s="113"/>
      <c r="DB447" s="113"/>
      <c r="DC447" s="113"/>
    </row>
    <row r="448" spans="1:107" s="114" customFormat="1" ht="15" x14ac:dyDescent="0.25">
      <c r="A448" s="4"/>
      <c r="B448" s="4"/>
      <c r="C448" s="4"/>
      <c r="D448" s="5"/>
      <c r="E448" s="4"/>
      <c r="F448" s="4"/>
      <c r="G448" s="4"/>
      <c r="H448" s="5"/>
      <c r="I448" s="5"/>
      <c r="J448" s="5"/>
      <c r="K448" s="4"/>
      <c r="L448" s="4"/>
      <c r="M448" s="4"/>
      <c r="N448" s="4"/>
      <c r="O448" s="4"/>
      <c r="P448" s="4"/>
      <c r="Q448" s="4"/>
      <c r="R448" s="4"/>
      <c r="S448" s="4"/>
      <c r="T448" s="5"/>
      <c r="U448" s="112"/>
      <c r="V448" s="5"/>
      <c r="W448" s="5"/>
      <c r="X448" s="5"/>
      <c r="Y448" s="5"/>
      <c r="Z448" s="5"/>
      <c r="AA448" s="5"/>
      <c r="AB448" s="5"/>
      <c r="AC448" s="5"/>
      <c r="AD448" s="5"/>
      <c r="AE448" s="5"/>
      <c r="AF448" s="5"/>
      <c r="AG448" s="5"/>
      <c r="AH448" s="5"/>
      <c r="AI448" s="5"/>
      <c r="AJ448" s="5"/>
      <c r="AK448" s="5"/>
      <c r="AL448" s="113"/>
      <c r="AM448" s="113"/>
      <c r="AN448" s="113"/>
      <c r="AO448" s="113"/>
      <c r="AP448" s="113"/>
      <c r="AQ448" s="113"/>
      <c r="AR448" s="113"/>
      <c r="AS448" s="113"/>
      <c r="BC448" s="113"/>
      <c r="BD448" s="113"/>
      <c r="BE448" s="113"/>
      <c r="BF448" s="113"/>
      <c r="BG448" s="113"/>
      <c r="BH448" s="113"/>
      <c r="BI448" s="113"/>
      <c r="BJ448" s="113"/>
      <c r="BK448" s="113"/>
      <c r="BL448" s="113"/>
      <c r="BM448" s="113"/>
      <c r="BN448" s="113"/>
      <c r="BO448" s="113"/>
      <c r="BP448" s="113"/>
      <c r="BQ448" s="113"/>
      <c r="BR448" s="113"/>
      <c r="BS448" s="113"/>
      <c r="BT448" s="113"/>
      <c r="BU448" s="113"/>
      <c r="BV448" s="113"/>
      <c r="BW448" s="113"/>
      <c r="BX448" s="113"/>
      <c r="BY448" s="113"/>
      <c r="BZ448" s="113"/>
      <c r="CA448" s="113"/>
      <c r="CB448" s="113"/>
      <c r="CC448" s="113"/>
      <c r="CD448" s="113"/>
      <c r="CE448" s="113"/>
      <c r="CF448" s="113"/>
      <c r="CG448" s="113"/>
      <c r="CH448" s="113"/>
      <c r="CI448" s="113"/>
      <c r="CJ448" s="113"/>
      <c r="CK448" s="113"/>
      <c r="CL448" s="113"/>
      <c r="CM448" s="113"/>
      <c r="CN448" s="113"/>
      <c r="CO448" s="113"/>
      <c r="CP448" s="113"/>
      <c r="CQ448" s="113"/>
      <c r="CR448" s="113"/>
      <c r="CS448" s="113"/>
      <c r="CT448" s="113"/>
      <c r="CU448" s="113"/>
      <c r="CV448" s="113"/>
      <c r="CW448" s="113"/>
      <c r="CX448" s="113"/>
      <c r="CY448" s="113"/>
      <c r="CZ448" s="113"/>
      <c r="DA448" s="113"/>
      <c r="DB448" s="113"/>
      <c r="DC448" s="113"/>
    </row>
    <row r="449" spans="1:107" s="114" customFormat="1" ht="15" x14ac:dyDescent="0.25">
      <c r="A449" s="4"/>
      <c r="B449" s="4"/>
      <c r="C449" s="4"/>
      <c r="D449" s="5"/>
      <c r="E449" s="4"/>
      <c r="F449" s="4"/>
      <c r="G449" s="4"/>
      <c r="H449" s="5"/>
      <c r="I449" s="5"/>
      <c r="J449" s="5"/>
      <c r="K449" s="4"/>
      <c r="L449" s="4"/>
      <c r="M449" s="4"/>
      <c r="N449" s="4"/>
      <c r="O449" s="4"/>
      <c r="P449" s="4"/>
      <c r="Q449" s="4"/>
      <c r="R449" s="4"/>
      <c r="S449" s="4"/>
      <c r="T449" s="5"/>
      <c r="U449" s="112"/>
      <c r="V449" s="5"/>
      <c r="W449" s="5"/>
      <c r="X449" s="5"/>
      <c r="Y449" s="5"/>
      <c r="Z449" s="5"/>
      <c r="AA449" s="5"/>
      <c r="AB449" s="5"/>
      <c r="AC449" s="5"/>
      <c r="AD449" s="5"/>
      <c r="AE449" s="5"/>
      <c r="AF449" s="5"/>
      <c r="AG449" s="5"/>
      <c r="AH449" s="5"/>
      <c r="AI449" s="5"/>
      <c r="AJ449" s="5"/>
      <c r="AK449" s="5"/>
      <c r="AL449" s="113"/>
      <c r="AM449" s="113"/>
      <c r="AN449" s="113"/>
      <c r="AO449" s="113"/>
      <c r="AP449" s="113"/>
      <c r="AQ449" s="113"/>
      <c r="AR449" s="113"/>
      <c r="AS449" s="113"/>
      <c r="BC449" s="113"/>
      <c r="BD449" s="113"/>
      <c r="BE449" s="113"/>
      <c r="BF449" s="113"/>
      <c r="BG449" s="113"/>
      <c r="BH449" s="113"/>
      <c r="BI449" s="113"/>
      <c r="BJ449" s="113"/>
      <c r="BK449" s="113"/>
      <c r="BL449" s="113"/>
      <c r="BM449" s="113"/>
      <c r="BN449" s="113"/>
      <c r="BO449" s="113"/>
      <c r="BP449" s="113"/>
      <c r="BQ449" s="113"/>
      <c r="BR449" s="113"/>
      <c r="BS449" s="113"/>
      <c r="BT449" s="113"/>
      <c r="BU449" s="113"/>
      <c r="BV449" s="113"/>
      <c r="BW449" s="113"/>
      <c r="BX449" s="113"/>
      <c r="BY449" s="113"/>
      <c r="BZ449" s="113"/>
      <c r="CA449" s="113"/>
      <c r="CB449" s="113"/>
      <c r="CC449" s="113"/>
      <c r="CD449" s="113"/>
      <c r="CE449" s="113"/>
      <c r="CF449" s="113"/>
      <c r="CG449" s="113"/>
      <c r="CH449" s="113"/>
      <c r="CI449" s="113"/>
      <c r="CJ449" s="113"/>
      <c r="CK449" s="113"/>
      <c r="CL449" s="113"/>
      <c r="CM449" s="113"/>
      <c r="CN449" s="113"/>
      <c r="CO449" s="113"/>
      <c r="CP449" s="113"/>
      <c r="CQ449" s="113"/>
      <c r="CR449" s="113"/>
      <c r="CS449" s="113"/>
      <c r="CT449" s="113"/>
      <c r="CU449" s="113"/>
      <c r="CV449" s="113"/>
      <c r="CW449" s="113"/>
      <c r="CX449" s="113"/>
      <c r="CY449" s="113"/>
      <c r="CZ449" s="113"/>
      <c r="DA449" s="113"/>
      <c r="DB449" s="113"/>
      <c r="DC449" s="113"/>
    </row>
    <row r="450" spans="1:107" s="114" customFormat="1" ht="15" x14ac:dyDescent="0.25">
      <c r="A450" s="4"/>
      <c r="B450" s="4"/>
      <c r="C450" s="4"/>
      <c r="D450" s="5"/>
      <c r="E450" s="4"/>
      <c r="F450" s="4"/>
      <c r="G450" s="4"/>
      <c r="H450" s="5"/>
      <c r="I450" s="5"/>
      <c r="J450" s="5"/>
      <c r="K450" s="4"/>
      <c r="L450" s="4"/>
      <c r="M450" s="4"/>
      <c r="N450" s="4"/>
      <c r="O450" s="4"/>
      <c r="P450" s="4"/>
      <c r="Q450" s="4"/>
      <c r="R450" s="4"/>
      <c r="S450" s="4"/>
      <c r="T450" s="5"/>
      <c r="U450" s="112"/>
      <c r="V450" s="5"/>
      <c r="W450" s="5"/>
      <c r="X450" s="5"/>
      <c r="Y450" s="5"/>
      <c r="Z450" s="5"/>
      <c r="AA450" s="5"/>
      <c r="AB450" s="5"/>
      <c r="AC450" s="5"/>
      <c r="AD450" s="5"/>
      <c r="AE450" s="5"/>
      <c r="AF450" s="5"/>
      <c r="AG450" s="5"/>
      <c r="AH450" s="5"/>
      <c r="AI450" s="5"/>
      <c r="AJ450" s="5"/>
      <c r="AK450" s="5"/>
      <c r="AL450" s="113"/>
      <c r="AM450" s="113"/>
      <c r="AN450" s="113"/>
      <c r="AO450" s="113"/>
      <c r="AP450" s="113"/>
      <c r="AQ450" s="113"/>
      <c r="AR450" s="113"/>
      <c r="AS450" s="113"/>
      <c r="BC450" s="113"/>
      <c r="BD450" s="113"/>
      <c r="BE450" s="113"/>
      <c r="BF450" s="113"/>
      <c r="BG450" s="113"/>
      <c r="BH450" s="113"/>
      <c r="BI450" s="113"/>
      <c r="BJ450" s="113"/>
      <c r="BK450" s="113"/>
      <c r="BL450" s="113"/>
      <c r="BM450" s="113"/>
      <c r="BN450" s="113"/>
      <c r="BO450" s="113"/>
      <c r="BP450" s="113"/>
      <c r="BQ450" s="113"/>
      <c r="BR450" s="113"/>
      <c r="BS450" s="113"/>
      <c r="BT450" s="113"/>
      <c r="BU450" s="113"/>
      <c r="BV450" s="113"/>
      <c r="BW450" s="113"/>
      <c r="BX450" s="113"/>
      <c r="BY450" s="113"/>
      <c r="BZ450" s="113"/>
      <c r="CA450" s="113"/>
      <c r="CB450" s="113"/>
      <c r="CC450" s="113"/>
      <c r="CD450" s="113"/>
      <c r="CE450" s="113"/>
      <c r="CF450" s="113"/>
      <c r="CG450" s="113"/>
      <c r="CH450" s="113"/>
      <c r="CI450" s="113"/>
      <c r="CJ450" s="113"/>
      <c r="CK450" s="113"/>
      <c r="CL450" s="113"/>
      <c r="CM450" s="113"/>
      <c r="CN450" s="113"/>
      <c r="CO450" s="113"/>
      <c r="CP450" s="113"/>
      <c r="CQ450" s="113"/>
      <c r="CR450" s="113"/>
      <c r="CS450" s="113"/>
      <c r="CT450" s="113"/>
      <c r="CU450" s="113"/>
      <c r="CV450" s="113"/>
      <c r="CW450" s="113"/>
      <c r="CX450" s="113"/>
      <c r="CY450" s="113"/>
      <c r="CZ450" s="113"/>
      <c r="DA450" s="113"/>
      <c r="DB450" s="113"/>
      <c r="DC450" s="113"/>
    </row>
    <row r="451" spans="1:107" s="114" customFormat="1" ht="15" x14ac:dyDescent="0.25">
      <c r="A451" s="4"/>
      <c r="B451" s="4"/>
      <c r="C451" s="4"/>
      <c r="D451" s="5"/>
      <c r="E451" s="4"/>
      <c r="F451" s="4"/>
      <c r="G451" s="4"/>
      <c r="H451" s="5"/>
      <c r="I451" s="5"/>
      <c r="J451" s="5"/>
      <c r="K451" s="4"/>
      <c r="L451" s="4"/>
      <c r="M451" s="4"/>
      <c r="N451" s="4"/>
      <c r="O451" s="4"/>
      <c r="P451" s="4"/>
      <c r="Q451" s="4"/>
      <c r="R451" s="4"/>
      <c r="S451" s="4"/>
      <c r="T451" s="5"/>
      <c r="U451" s="112"/>
      <c r="V451" s="5"/>
      <c r="W451" s="5"/>
      <c r="X451" s="5"/>
      <c r="Y451" s="5"/>
      <c r="Z451" s="5"/>
      <c r="AA451" s="5"/>
      <c r="AB451" s="5"/>
      <c r="AC451" s="5"/>
      <c r="AD451" s="5"/>
      <c r="AE451" s="5"/>
      <c r="AF451" s="5"/>
      <c r="AG451" s="5"/>
      <c r="AH451" s="5"/>
      <c r="AI451" s="5"/>
      <c r="AJ451" s="5"/>
      <c r="AK451" s="5"/>
      <c r="AL451" s="113"/>
      <c r="AM451" s="113"/>
      <c r="AN451" s="113"/>
      <c r="AO451" s="113"/>
      <c r="AP451" s="113"/>
      <c r="AQ451" s="113"/>
      <c r="AR451" s="113"/>
      <c r="AS451" s="113"/>
      <c r="BC451" s="113"/>
      <c r="BD451" s="113"/>
      <c r="BE451" s="113"/>
      <c r="BF451" s="113"/>
      <c r="BG451" s="113"/>
      <c r="BH451" s="113"/>
      <c r="BI451" s="113"/>
      <c r="BJ451" s="113"/>
      <c r="BK451" s="113"/>
      <c r="BL451" s="113"/>
      <c r="BM451" s="113"/>
      <c r="BN451" s="113"/>
      <c r="BO451" s="113"/>
      <c r="BP451" s="113"/>
      <c r="BQ451" s="113"/>
      <c r="BR451" s="113"/>
      <c r="BS451" s="113"/>
      <c r="BT451" s="113"/>
      <c r="BU451" s="113"/>
      <c r="BV451" s="113"/>
      <c r="BW451" s="113"/>
      <c r="BX451" s="113"/>
      <c r="BY451" s="113"/>
      <c r="BZ451" s="113"/>
      <c r="CA451" s="113"/>
      <c r="CB451" s="113"/>
      <c r="CC451" s="113"/>
      <c r="CD451" s="113"/>
      <c r="CE451" s="113"/>
      <c r="CF451" s="113"/>
      <c r="CG451" s="113"/>
      <c r="CH451" s="113"/>
      <c r="CI451" s="113"/>
      <c r="CJ451" s="113"/>
      <c r="CK451" s="113"/>
      <c r="CL451" s="113"/>
      <c r="CM451" s="113"/>
      <c r="CN451" s="113"/>
      <c r="CO451" s="113"/>
      <c r="CP451" s="113"/>
      <c r="CQ451" s="113"/>
      <c r="CR451" s="113"/>
      <c r="CS451" s="113"/>
      <c r="CT451" s="113"/>
      <c r="CU451" s="113"/>
      <c r="CV451" s="113"/>
      <c r="CW451" s="113"/>
      <c r="CX451" s="113"/>
      <c r="CY451" s="113"/>
      <c r="CZ451" s="113"/>
      <c r="DA451" s="113"/>
      <c r="DB451" s="113"/>
      <c r="DC451" s="113"/>
    </row>
    <row r="452" spans="1:107" s="114" customFormat="1" ht="15" x14ac:dyDescent="0.25">
      <c r="A452" s="4"/>
      <c r="B452" s="4"/>
      <c r="C452" s="4"/>
      <c r="D452" s="5"/>
      <c r="E452" s="4"/>
      <c r="F452" s="4"/>
      <c r="G452" s="4"/>
      <c r="H452" s="5"/>
      <c r="I452" s="5"/>
      <c r="J452" s="5"/>
      <c r="K452" s="4"/>
      <c r="L452" s="4"/>
      <c r="M452" s="4"/>
      <c r="N452" s="4"/>
      <c r="O452" s="4"/>
      <c r="P452" s="4"/>
      <c r="Q452" s="4"/>
      <c r="R452" s="4"/>
      <c r="S452" s="4"/>
      <c r="T452" s="5"/>
      <c r="U452" s="112"/>
      <c r="V452" s="5"/>
      <c r="W452" s="5"/>
      <c r="X452" s="5"/>
      <c r="Y452" s="5"/>
      <c r="Z452" s="5"/>
      <c r="AA452" s="5"/>
      <c r="AB452" s="5"/>
      <c r="AC452" s="5"/>
      <c r="AD452" s="5"/>
      <c r="AE452" s="5"/>
      <c r="AF452" s="5"/>
      <c r="AG452" s="5"/>
      <c r="AH452" s="5"/>
      <c r="AI452" s="5"/>
      <c r="AJ452" s="5"/>
      <c r="AK452" s="5"/>
      <c r="AL452" s="113"/>
      <c r="AM452" s="113"/>
      <c r="AN452" s="113"/>
      <c r="AO452" s="113"/>
      <c r="AP452" s="113"/>
      <c r="AQ452" s="113"/>
      <c r="AR452" s="113"/>
      <c r="AS452" s="113"/>
      <c r="BC452" s="113"/>
      <c r="BD452" s="113"/>
      <c r="BE452" s="113"/>
      <c r="BF452" s="113"/>
      <c r="BG452" s="113"/>
      <c r="BH452" s="113"/>
      <c r="BI452" s="113"/>
      <c r="BJ452" s="113"/>
      <c r="BK452" s="113"/>
      <c r="BL452" s="113"/>
      <c r="BM452" s="113"/>
      <c r="BN452" s="113"/>
      <c r="BO452" s="113"/>
      <c r="BP452" s="113"/>
      <c r="BQ452" s="113"/>
      <c r="BR452" s="113"/>
      <c r="BS452" s="113"/>
      <c r="BT452" s="113"/>
      <c r="BU452" s="113"/>
      <c r="BV452" s="113"/>
      <c r="BW452" s="113"/>
      <c r="BX452" s="113"/>
      <c r="BY452" s="113"/>
      <c r="BZ452" s="113"/>
      <c r="CA452" s="113"/>
      <c r="CB452" s="113"/>
      <c r="CC452" s="113"/>
      <c r="CD452" s="113"/>
      <c r="CE452" s="113"/>
      <c r="CF452" s="113"/>
      <c r="CG452" s="113"/>
      <c r="CH452" s="113"/>
      <c r="CI452" s="113"/>
      <c r="CJ452" s="113"/>
      <c r="CK452" s="113"/>
      <c r="CL452" s="113"/>
      <c r="CM452" s="113"/>
      <c r="CN452" s="113"/>
      <c r="CO452" s="113"/>
      <c r="CP452" s="113"/>
      <c r="CQ452" s="113"/>
      <c r="CR452" s="113"/>
      <c r="CS452" s="113"/>
      <c r="CT452" s="113"/>
      <c r="CU452" s="113"/>
      <c r="CV452" s="113"/>
      <c r="CW452" s="113"/>
      <c r="CX452" s="113"/>
      <c r="CY452" s="113"/>
      <c r="CZ452" s="113"/>
      <c r="DA452" s="113"/>
      <c r="DB452" s="113"/>
      <c r="DC452" s="113"/>
    </row>
    <row r="453" spans="1:107" s="114" customFormat="1" ht="15" x14ac:dyDescent="0.25">
      <c r="A453" s="4"/>
      <c r="B453" s="4"/>
      <c r="C453" s="4"/>
      <c r="D453" s="5"/>
      <c r="E453" s="4"/>
      <c r="F453" s="4"/>
      <c r="G453" s="4"/>
      <c r="H453" s="5"/>
      <c r="I453" s="5"/>
      <c r="J453" s="5"/>
      <c r="K453" s="4"/>
      <c r="L453" s="4"/>
      <c r="M453" s="4"/>
      <c r="N453" s="4"/>
      <c r="O453" s="4"/>
      <c r="P453" s="4"/>
      <c r="Q453" s="4"/>
      <c r="R453" s="4"/>
      <c r="S453" s="4"/>
      <c r="T453" s="5"/>
      <c r="U453" s="112"/>
      <c r="V453" s="5"/>
      <c r="W453" s="5"/>
      <c r="X453" s="5"/>
      <c r="Y453" s="5"/>
      <c r="Z453" s="5"/>
      <c r="AA453" s="5"/>
      <c r="AB453" s="5"/>
      <c r="AC453" s="5"/>
      <c r="AD453" s="5"/>
      <c r="AE453" s="5"/>
      <c r="AF453" s="5"/>
      <c r="AG453" s="5"/>
      <c r="AH453" s="5"/>
      <c r="AI453" s="5"/>
      <c r="AJ453" s="5"/>
      <c r="AK453" s="5"/>
      <c r="AL453" s="113"/>
      <c r="AM453" s="113"/>
      <c r="AN453" s="113"/>
      <c r="AO453" s="113"/>
      <c r="AP453" s="113"/>
      <c r="AQ453" s="113"/>
      <c r="AR453" s="113"/>
      <c r="AS453" s="113"/>
      <c r="BC453" s="113"/>
      <c r="BD453" s="113"/>
      <c r="BE453" s="113"/>
      <c r="BF453" s="113"/>
      <c r="BG453" s="113"/>
      <c r="BH453" s="113"/>
      <c r="BI453" s="113"/>
      <c r="BJ453" s="113"/>
      <c r="BK453" s="113"/>
      <c r="BL453" s="113"/>
      <c r="BM453" s="113"/>
      <c r="BN453" s="113"/>
      <c r="BO453" s="113"/>
      <c r="BP453" s="113"/>
      <c r="BQ453" s="113"/>
      <c r="BR453" s="113"/>
      <c r="BS453" s="113"/>
      <c r="BT453" s="113"/>
      <c r="BU453" s="113"/>
      <c r="BV453" s="113"/>
      <c r="BW453" s="113"/>
      <c r="BX453" s="113"/>
      <c r="BY453" s="113"/>
      <c r="BZ453" s="113"/>
      <c r="CA453" s="113"/>
      <c r="CB453" s="113"/>
      <c r="CC453" s="113"/>
      <c r="CD453" s="113"/>
      <c r="CE453" s="113"/>
      <c r="CF453" s="113"/>
      <c r="CG453" s="113"/>
      <c r="CH453" s="113"/>
      <c r="CI453" s="113"/>
      <c r="CJ453" s="113"/>
      <c r="CK453" s="113"/>
      <c r="CL453" s="113"/>
      <c r="CM453" s="113"/>
      <c r="CN453" s="113"/>
      <c r="CO453" s="113"/>
      <c r="CP453" s="113"/>
      <c r="CQ453" s="113"/>
      <c r="CR453" s="113"/>
      <c r="CS453" s="113"/>
      <c r="CT453" s="113"/>
      <c r="CU453" s="113"/>
      <c r="CV453" s="113"/>
      <c r="CW453" s="113"/>
      <c r="CX453" s="113"/>
      <c r="CY453" s="113"/>
      <c r="CZ453" s="113"/>
      <c r="DA453" s="113"/>
      <c r="DB453" s="113"/>
      <c r="DC453" s="113"/>
    </row>
    <row r="454" spans="1:107" s="114" customFormat="1" ht="15" x14ac:dyDescent="0.25">
      <c r="A454" s="4"/>
      <c r="B454" s="4"/>
      <c r="C454" s="4"/>
      <c r="D454" s="5"/>
      <c r="E454" s="4"/>
      <c r="F454" s="4"/>
      <c r="G454" s="4"/>
      <c r="H454" s="5"/>
      <c r="I454" s="5"/>
      <c r="J454" s="5"/>
      <c r="K454" s="4"/>
      <c r="L454" s="4"/>
      <c r="M454" s="4"/>
      <c r="N454" s="4"/>
      <c r="O454" s="4"/>
      <c r="P454" s="4"/>
      <c r="Q454" s="4"/>
      <c r="R454" s="4"/>
      <c r="S454" s="4"/>
      <c r="T454" s="5"/>
      <c r="U454" s="112"/>
      <c r="V454" s="5"/>
      <c r="W454" s="5"/>
      <c r="X454" s="5"/>
      <c r="Y454" s="5"/>
      <c r="Z454" s="5"/>
      <c r="AA454" s="5"/>
      <c r="AB454" s="5"/>
      <c r="AC454" s="5"/>
      <c r="AD454" s="5"/>
      <c r="AE454" s="5"/>
      <c r="AF454" s="5"/>
      <c r="AG454" s="5"/>
      <c r="AH454" s="5"/>
      <c r="AI454" s="5"/>
      <c r="AJ454" s="5"/>
      <c r="AK454" s="5"/>
      <c r="AL454" s="113"/>
      <c r="AM454" s="113"/>
      <c r="AN454" s="113"/>
      <c r="AO454" s="113"/>
      <c r="AP454" s="113"/>
      <c r="AQ454" s="113"/>
      <c r="AR454" s="113"/>
      <c r="AS454" s="113"/>
      <c r="BC454" s="113"/>
      <c r="BD454" s="113"/>
      <c r="BE454" s="113"/>
      <c r="BF454" s="113"/>
      <c r="BG454" s="113"/>
      <c r="BH454" s="113"/>
      <c r="BI454" s="113"/>
      <c r="BJ454" s="113"/>
      <c r="BK454" s="113"/>
      <c r="BL454" s="113"/>
      <c r="BM454" s="113"/>
      <c r="BN454" s="113"/>
      <c r="BO454" s="113"/>
      <c r="BP454" s="113"/>
      <c r="BQ454" s="113"/>
      <c r="BR454" s="113"/>
      <c r="BS454" s="113"/>
      <c r="BT454" s="113"/>
      <c r="BU454" s="113"/>
      <c r="BV454" s="113"/>
      <c r="BW454" s="113"/>
      <c r="BX454" s="113"/>
      <c r="BY454" s="113"/>
      <c r="BZ454" s="113"/>
      <c r="CA454" s="113"/>
      <c r="CB454" s="113"/>
      <c r="CC454" s="113"/>
      <c r="CD454" s="113"/>
      <c r="CE454" s="113"/>
      <c r="CF454" s="113"/>
      <c r="CG454" s="113"/>
      <c r="CH454" s="113"/>
      <c r="CI454" s="113"/>
      <c r="CJ454" s="113"/>
      <c r="CK454" s="113"/>
      <c r="CL454" s="113"/>
      <c r="CM454" s="113"/>
      <c r="CN454" s="113"/>
      <c r="CO454" s="113"/>
      <c r="CP454" s="113"/>
      <c r="CQ454" s="113"/>
      <c r="CR454" s="113"/>
      <c r="CS454" s="113"/>
      <c r="CT454" s="113"/>
      <c r="CU454" s="113"/>
      <c r="CV454" s="113"/>
      <c r="CW454" s="113"/>
      <c r="CX454" s="113"/>
      <c r="CY454" s="113"/>
      <c r="CZ454" s="113"/>
      <c r="DA454" s="113"/>
      <c r="DB454" s="113"/>
      <c r="DC454" s="113"/>
    </row>
    <row r="455" spans="1:107" s="114" customFormat="1" ht="15" x14ac:dyDescent="0.25">
      <c r="A455" s="4"/>
      <c r="B455" s="4"/>
      <c r="C455" s="4"/>
      <c r="D455" s="5"/>
      <c r="E455" s="4"/>
      <c r="F455" s="4"/>
      <c r="G455" s="4"/>
      <c r="H455" s="5"/>
      <c r="I455" s="5"/>
      <c r="J455" s="5"/>
      <c r="K455" s="4"/>
      <c r="L455" s="4"/>
      <c r="M455" s="4"/>
      <c r="N455" s="4"/>
      <c r="O455" s="4"/>
      <c r="P455" s="4"/>
      <c r="Q455" s="4"/>
      <c r="R455" s="4"/>
      <c r="S455" s="4"/>
      <c r="T455" s="5"/>
      <c r="U455" s="112"/>
      <c r="V455" s="5"/>
      <c r="W455" s="5"/>
      <c r="X455" s="5"/>
      <c r="Y455" s="5"/>
      <c r="Z455" s="5"/>
      <c r="AA455" s="5"/>
      <c r="AB455" s="5"/>
      <c r="AC455" s="5"/>
      <c r="AD455" s="5"/>
      <c r="AE455" s="5"/>
      <c r="AF455" s="5"/>
      <c r="AG455" s="5"/>
      <c r="AH455" s="5"/>
      <c r="AI455" s="5"/>
      <c r="AJ455" s="5"/>
      <c r="AK455" s="5"/>
      <c r="AL455" s="113"/>
      <c r="AM455" s="113"/>
      <c r="AN455" s="113"/>
      <c r="AO455" s="113"/>
      <c r="AP455" s="113"/>
      <c r="AQ455" s="113"/>
      <c r="AR455" s="113"/>
      <c r="AS455" s="113"/>
      <c r="BC455" s="113"/>
      <c r="BD455" s="113"/>
      <c r="BE455" s="113"/>
      <c r="BF455" s="113"/>
      <c r="BG455" s="113"/>
      <c r="BH455" s="113"/>
      <c r="BI455" s="113"/>
      <c r="BJ455" s="113"/>
      <c r="BK455" s="113"/>
      <c r="BL455" s="113"/>
      <c r="BM455" s="113"/>
      <c r="BN455" s="113"/>
      <c r="BO455" s="113"/>
      <c r="BP455" s="113"/>
      <c r="BQ455" s="113"/>
      <c r="BR455" s="113"/>
      <c r="BS455" s="113"/>
      <c r="BT455" s="113"/>
      <c r="BU455" s="113"/>
      <c r="BV455" s="113"/>
      <c r="BW455" s="113"/>
      <c r="BX455" s="113"/>
      <c r="BY455" s="113"/>
      <c r="BZ455" s="113"/>
      <c r="CA455" s="113"/>
      <c r="CB455" s="113"/>
      <c r="CC455" s="113"/>
      <c r="CD455" s="113"/>
      <c r="CE455" s="113"/>
      <c r="CF455" s="113"/>
      <c r="CG455" s="113"/>
      <c r="CH455" s="113"/>
      <c r="CI455" s="113"/>
      <c r="CJ455" s="113"/>
      <c r="CK455" s="113"/>
      <c r="CL455" s="113"/>
      <c r="CM455" s="113"/>
      <c r="CN455" s="113"/>
      <c r="CO455" s="113"/>
      <c r="CP455" s="113"/>
      <c r="CQ455" s="113"/>
      <c r="CR455" s="113"/>
      <c r="CS455" s="113"/>
      <c r="CT455" s="113"/>
      <c r="CU455" s="113"/>
      <c r="CV455" s="113"/>
      <c r="CW455" s="113"/>
      <c r="CX455" s="113"/>
      <c r="CY455" s="113"/>
      <c r="CZ455" s="113"/>
      <c r="DA455" s="113"/>
      <c r="DB455" s="113"/>
      <c r="DC455" s="113"/>
    </row>
    <row r="456" spans="1:107" s="114" customFormat="1" ht="15" x14ac:dyDescent="0.25">
      <c r="A456" s="4"/>
      <c r="B456" s="4"/>
      <c r="C456" s="4"/>
      <c r="D456" s="5"/>
      <c r="E456" s="4"/>
      <c r="F456" s="4"/>
      <c r="G456" s="4"/>
      <c r="H456" s="5"/>
      <c r="I456" s="5"/>
      <c r="J456" s="5"/>
      <c r="K456" s="4"/>
      <c r="L456" s="4"/>
      <c r="M456" s="4"/>
      <c r="N456" s="4"/>
      <c r="O456" s="4"/>
      <c r="P456" s="4"/>
      <c r="Q456" s="4"/>
      <c r="R456" s="4"/>
      <c r="S456" s="4"/>
      <c r="T456" s="5"/>
      <c r="U456" s="112"/>
      <c r="V456" s="5"/>
      <c r="W456" s="5"/>
      <c r="X456" s="5"/>
      <c r="Y456" s="5"/>
      <c r="Z456" s="5"/>
      <c r="AA456" s="5"/>
      <c r="AB456" s="5"/>
      <c r="AC456" s="5"/>
      <c r="AD456" s="5"/>
      <c r="AE456" s="5"/>
      <c r="AF456" s="5"/>
      <c r="AG456" s="5"/>
      <c r="AH456" s="5"/>
      <c r="AI456" s="5"/>
      <c r="AJ456" s="5"/>
      <c r="AK456" s="5"/>
      <c r="AL456" s="113"/>
      <c r="AM456" s="113"/>
      <c r="AN456" s="113"/>
      <c r="AO456" s="113"/>
      <c r="AP456" s="113"/>
      <c r="AQ456" s="113"/>
      <c r="AR456" s="113"/>
      <c r="AS456" s="113"/>
      <c r="BC456" s="113"/>
      <c r="BD456" s="113"/>
      <c r="BE456" s="113"/>
      <c r="BF456" s="113"/>
      <c r="BG456" s="113"/>
      <c r="BH456" s="113"/>
      <c r="BI456" s="113"/>
      <c r="BJ456" s="113"/>
      <c r="BK456" s="113"/>
      <c r="BL456" s="113"/>
      <c r="BM456" s="113"/>
      <c r="BN456" s="113"/>
      <c r="BO456" s="113"/>
      <c r="BP456" s="113"/>
      <c r="BQ456" s="113"/>
      <c r="BR456" s="113"/>
      <c r="BS456" s="113"/>
      <c r="BT456" s="113"/>
      <c r="BU456" s="113"/>
      <c r="BV456" s="113"/>
      <c r="BW456" s="113"/>
      <c r="BX456" s="113"/>
      <c r="BY456" s="113"/>
      <c r="BZ456" s="113"/>
      <c r="CA456" s="113"/>
      <c r="CB456" s="113"/>
      <c r="CC456" s="113"/>
      <c r="CD456" s="113"/>
      <c r="CE456" s="113"/>
      <c r="CF456" s="113"/>
      <c r="CG456" s="113"/>
      <c r="CH456" s="113"/>
      <c r="CI456" s="113"/>
      <c r="CJ456" s="113"/>
      <c r="CK456" s="113"/>
      <c r="CL456" s="113"/>
      <c r="CM456" s="113"/>
      <c r="CN456" s="113"/>
      <c r="CO456" s="113"/>
      <c r="CP456" s="113"/>
      <c r="CQ456" s="113"/>
      <c r="CR456" s="113"/>
      <c r="CS456" s="113"/>
      <c r="CT456" s="113"/>
      <c r="CU456" s="113"/>
      <c r="CV456" s="113"/>
      <c r="CW456" s="113"/>
      <c r="CX456" s="113"/>
      <c r="CY456" s="113"/>
      <c r="CZ456" s="113"/>
      <c r="DA456" s="113"/>
      <c r="DB456" s="113"/>
      <c r="DC456" s="113"/>
    </row>
    <row r="457" spans="1:107" s="114" customFormat="1" ht="15" x14ac:dyDescent="0.25">
      <c r="A457" s="4"/>
      <c r="B457" s="4"/>
      <c r="C457" s="4"/>
      <c r="D457" s="5"/>
      <c r="E457" s="4"/>
      <c r="F457" s="4"/>
      <c r="G457" s="4"/>
      <c r="H457" s="5"/>
      <c r="I457" s="5"/>
      <c r="J457" s="5"/>
      <c r="K457" s="4"/>
      <c r="L457" s="4"/>
      <c r="M457" s="4"/>
      <c r="N457" s="4"/>
      <c r="O457" s="4"/>
      <c r="P457" s="4"/>
      <c r="Q457" s="4"/>
      <c r="R457" s="4"/>
      <c r="S457" s="4"/>
      <c r="T457" s="5"/>
      <c r="U457" s="112"/>
      <c r="V457" s="5"/>
      <c r="W457" s="5"/>
      <c r="X457" s="5"/>
      <c r="Y457" s="5"/>
      <c r="Z457" s="5"/>
      <c r="AA457" s="5"/>
      <c r="AB457" s="5"/>
      <c r="AC457" s="5"/>
      <c r="AD457" s="5"/>
      <c r="AE457" s="5"/>
      <c r="AF457" s="5"/>
      <c r="AG457" s="5"/>
      <c r="AH457" s="5"/>
      <c r="AI457" s="5"/>
      <c r="AJ457" s="5"/>
      <c r="AK457" s="5"/>
      <c r="AL457" s="113"/>
      <c r="AM457" s="113"/>
      <c r="AN457" s="113"/>
      <c r="AO457" s="113"/>
      <c r="AP457" s="113"/>
      <c r="AQ457" s="113"/>
      <c r="AR457" s="113"/>
      <c r="AS457" s="113"/>
      <c r="BC457" s="113"/>
      <c r="BD457" s="113"/>
      <c r="BE457" s="113"/>
      <c r="BF457" s="113"/>
      <c r="BG457" s="113"/>
      <c r="BH457" s="113"/>
      <c r="BI457" s="113"/>
      <c r="BJ457" s="113"/>
      <c r="BK457" s="113"/>
      <c r="BL457" s="113"/>
      <c r="BM457" s="113"/>
      <c r="BN457" s="113"/>
      <c r="BO457" s="113"/>
      <c r="BP457" s="113"/>
      <c r="BQ457" s="113"/>
      <c r="BR457" s="113"/>
      <c r="BS457" s="113"/>
      <c r="BT457" s="113"/>
      <c r="BU457" s="113"/>
      <c r="BV457" s="113"/>
      <c r="BW457" s="113"/>
      <c r="BX457" s="113"/>
      <c r="BY457" s="113"/>
      <c r="BZ457" s="113"/>
      <c r="CA457" s="113"/>
      <c r="CB457" s="113"/>
      <c r="CC457" s="113"/>
      <c r="CD457" s="113"/>
      <c r="CE457" s="113"/>
      <c r="CF457" s="113"/>
      <c r="CG457" s="113"/>
      <c r="CH457" s="113"/>
      <c r="CI457" s="113"/>
      <c r="CJ457" s="113"/>
      <c r="CK457" s="113"/>
      <c r="CL457" s="113"/>
      <c r="CM457" s="113"/>
      <c r="CN457" s="113"/>
      <c r="CO457" s="113"/>
      <c r="CP457" s="113"/>
      <c r="CQ457" s="113"/>
      <c r="CR457" s="113"/>
      <c r="CS457" s="113"/>
      <c r="CT457" s="113"/>
      <c r="CU457" s="113"/>
      <c r="CV457" s="113"/>
      <c r="CW457" s="113"/>
      <c r="CX457" s="113"/>
      <c r="CY457" s="113"/>
      <c r="CZ457" s="113"/>
      <c r="DA457" s="113"/>
      <c r="DB457" s="113"/>
      <c r="DC457" s="113"/>
    </row>
    <row r="458" spans="1:107" s="114" customFormat="1" ht="15" x14ac:dyDescent="0.25">
      <c r="A458" s="4"/>
      <c r="B458" s="4"/>
      <c r="C458" s="4"/>
      <c r="D458" s="5"/>
      <c r="E458" s="4"/>
      <c r="F458" s="4"/>
      <c r="G458" s="4"/>
      <c r="H458" s="5"/>
      <c r="I458" s="5"/>
      <c r="J458" s="5"/>
      <c r="K458" s="4"/>
      <c r="L458" s="4"/>
      <c r="M458" s="4"/>
      <c r="N458" s="4"/>
      <c r="O458" s="4"/>
      <c r="P458" s="4"/>
      <c r="Q458" s="4"/>
      <c r="R458" s="4"/>
      <c r="S458" s="4"/>
      <c r="T458" s="5"/>
      <c r="U458" s="112"/>
      <c r="V458" s="5"/>
      <c r="W458" s="5"/>
      <c r="X458" s="5"/>
      <c r="Y458" s="5"/>
      <c r="Z458" s="5"/>
      <c r="AA458" s="5"/>
      <c r="AB458" s="5"/>
      <c r="AC458" s="5"/>
      <c r="AD458" s="5"/>
      <c r="AE458" s="5"/>
      <c r="AF458" s="5"/>
      <c r="AG458" s="5"/>
      <c r="AH458" s="5"/>
      <c r="AI458" s="5"/>
      <c r="AJ458" s="5"/>
      <c r="AK458" s="5"/>
      <c r="AL458" s="113"/>
      <c r="AM458" s="113"/>
      <c r="AN458" s="113"/>
      <c r="AO458" s="113"/>
      <c r="AP458" s="113"/>
      <c r="AQ458" s="113"/>
      <c r="AR458" s="113"/>
      <c r="AS458" s="113"/>
      <c r="BC458" s="113"/>
      <c r="BD458" s="113"/>
      <c r="BE458" s="113"/>
      <c r="BF458" s="113"/>
      <c r="BG458" s="113"/>
      <c r="BH458" s="113"/>
      <c r="BI458" s="113"/>
      <c r="BJ458" s="113"/>
      <c r="BK458" s="113"/>
      <c r="BL458" s="113"/>
      <c r="BM458" s="113"/>
      <c r="BN458" s="113"/>
      <c r="BO458" s="113"/>
      <c r="BP458" s="113"/>
      <c r="BQ458" s="113"/>
      <c r="BR458" s="113"/>
      <c r="BS458" s="113"/>
      <c r="BT458" s="113"/>
      <c r="BU458" s="113"/>
      <c r="BV458" s="113"/>
      <c r="BW458" s="113"/>
      <c r="BX458" s="113"/>
      <c r="BY458" s="113"/>
      <c r="BZ458" s="113"/>
      <c r="CA458" s="113"/>
      <c r="CB458" s="113"/>
      <c r="CC458" s="113"/>
      <c r="CD458" s="113"/>
      <c r="CE458" s="113"/>
      <c r="CF458" s="113"/>
      <c r="CG458" s="113"/>
      <c r="CH458" s="113"/>
      <c r="CI458" s="113"/>
      <c r="CJ458" s="113"/>
      <c r="CK458" s="113"/>
      <c r="CL458" s="113"/>
      <c r="CM458" s="113"/>
      <c r="CN458" s="113"/>
      <c r="CO458" s="113"/>
      <c r="CP458" s="113"/>
      <c r="CQ458" s="113"/>
      <c r="CR458" s="113"/>
      <c r="CS458" s="113"/>
      <c r="CT458" s="113"/>
      <c r="CU458" s="113"/>
      <c r="CV458" s="113"/>
      <c r="CW458" s="113"/>
      <c r="CX458" s="113"/>
      <c r="CY458" s="113"/>
      <c r="CZ458" s="113"/>
      <c r="DA458" s="113"/>
      <c r="DB458" s="113"/>
      <c r="DC458" s="113"/>
    </row>
    <row r="459" spans="1:107" s="114" customFormat="1" ht="15" x14ac:dyDescent="0.25">
      <c r="A459" s="4"/>
      <c r="B459" s="4"/>
      <c r="C459" s="4"/>
      <c r="D459" s="5"/>
      <c r="E459" s="4"/>
      <c r="F459" s="4"/>
      <c r="G459" s="4"/>
      <c r="H459" s="5"/>
      <c r="I459" s="5"/>
      <c r="J459" s="5"/>
      <c r="K459" s="4"/>
      <c r="L459" s="4"/>
      <c r="M459" s="4"/>
      <c r="N459" s="4"/>
      <c r="O459" s="4"/>
      <c r="P459" s="4"/>
      <c r="Q459" s="4"/>
      <c r="R459" s="4"/>
      <c r="S459" s="4"/>
      <c r="T459" s="5"/>
      <c r="U459" s="112"/>
      <c r="V459" s="5"/>
      <c r="W459" s="5"/>
      <c r="X459" s="5"/>
      <c r="Y459" s="5"/>
      <c r="Z459" s="5"/>
      <c r="AA459" s="5"/>
      <c r="AB459" s="5"/>
      <c r="AC459" s="5"/>
      <c r="AD459" s="5"/>
      <c r="AE459" s="5"/>
      <c r="AF459" s="5"/>
      <c r="AG459" s="5"/>
      <c r="AH459" s="5"/>
      <c r="AI459" s="5"/>
      <c r="AJ459" s="5"/>
      <c r="AK459" s="5"/>
      <c r="AL459" s="113"/>
      <c r="AM459" s="113"/>
      <c r="AN459" s="113"/>
      <c r="AO459" s="113"/>
      <c r="AP459" s="113"/>
      <c r="AQ459" s="113"/>
      <c r="AR459" s="113"/>
      <c r="AS459" s="113"/>
      <c r="BC459" s="113"/>
      <c r="BD459" s="113"/>
      <c r="BE459" s="113"/>
      <c r="BF459" s="113"/>
      <c r="BG459" s="113"/>
      <c r="BH459" s="113"/>
      <c r="BI459" s="113"/>
      <c r="BJ459" s="113"/>
      <c r="BK459" s="113"/>
      <c r="BL459" s="113"/>
      <c r="BM459" s="113"/>
      <c r="BN459" s="113"/>
      <c r="BO459" s="113"/>
      <c r="BP459" s="113"/>
      <c r="BQ459" s="113"/>
      <c r="BR459" s="113"/>
      <c r="BS459" s="113"/>
      <c r="BT459" s="113"/>
      <c r="BU459" s="113"/>
      <c r="BV459" s="113"/>
      <c r="BW459" s="113"/>
      <c r="BX459" s="113"/>
      <c r="BY459" s="113"/>
      <c r="BZ459" s="113"/>
      <c r="CA459" s="113"/>
      <c r="CB459" s="113"/>
      <c r="CC459" s="113"/>
      <c r="CD459" s="113"/>
      <c r="CE459" s="113"/>
      <c r="CF459" s="113"/>
      <c r="CG459" s="113"/>
      <c r="CH459" s="113"/>
      <c r="CI459" s="113"/>
      <c r="CJ459" s="113"/>
      <c r="CK459" s="113"/>
      <c r="CL459" s="113"/>
      <c r="CM459" s="113"/>
      <c r="CN459" s="113"/>
      <c r="CO459" s="113"/>
      <c r="CP459" s="113"/>
      <c r="CQ459" s="113"/>
      <c r="CR459" s="113"/>
      <c r="CS459" s="113"/>
      <c r="CT459" s="113"/>
      <c r="CU459" s="113"/>
      <c r="CV459" s="113"/>
      <c r="CW459" s="113"/>
      <c r="CX459" s="113"/>
      <c r="CY459" s="113"/>
      <c r="CZ459" s="113"/>
      <c r="DA459" s="113"/>
      <c r="DB459" s="113"/>
      <c r="DC459" s="113"/>
    </row>
    <row r="460" spans="1:107" s="114" customFormat="1" ht="15" x14ac:dyDescent="0.25">
      <c r="A460" s="4"/>
      <c r="B460" s="4"/>
      <c r="C460" s="4"/>
      <c r="D460" s="5"/>
      <c r="E460" s="4"/>
      <c r="F460" s="4"/>
      <c r="G460" s="4"/>
      <c r="H460" s="5"/>
      <c r="I460" s="5"/>
      <c r="J460" s="5"/>
      <c r="K460" s="4"/>
      <c r="L460" s="4"/>
      <c r="M460" s="4"/>
      <c r="N460" s="4"/>
      <c r="O460" s="4"/>
      <c r="P460" s="4"/>
      <c r="Q460" s="4"/>
      <c r="R460" s="4"/>
      <c r="S460" s="4"/>
      <c r="T460" s="5"/>
      <c r="U460" s="112"/>
      <c r="V460" s="5"/>
      <c r="W460" s="5"/>
      <c r="X460" s="5"/>
      <c r="Y460" s="5"/>
      <c r="Z460" s="5"/>
      <c r="AA460" s="5"/>
      <c r="AB460" s="5"/>
      <c r="AC460" s="5"/>
      <c r="AD460" s="5"/>
      <c r="AE460" s="5"/>
      <c r="AF460" s="5"/>
      <c r="AG460" s="5"/>
      <c r="AH460" s="5"/>
      <c r="AI460" s="5"/>
      <c r="AJ460" s="5"/>
      <c r="AK460" s="5"/>
      <c r="AL460" s="113"/>
      <c r="AM460" s="113"/>
      <c r="AN460" s="113"/>
      <c r="AO460" s="113"/>
      <c r="AP460" s="113"/>
      <c r="AQ460" s="113"/>
      <c r="AR460" s="113"/>
      <c r="AS460" s="113"/>
      <c r="BC460" s="113"/>
      <c r="BD460" s="113"/>
      <c r="BE460" s="113"/>
      <c r="BF460" s="113"/>
      <c r="BG460" s="113"/>
      <c r="BH460" s="113"/>
      <c r="BI460" s="113"/>
      <c r="BJ460" s="113"/>
      <c r="BK460" s="113"/>
      <c r="BL460" s="113"/>
      <c r="BM460" s="113"/>
      <c r="BN460" s="113"/>
      <c r="BO460" s="113"/>
      <c r="BP460" s="113"/>
      <c r="BQ460" s="113"/>
      <c r="BR460" s="113"/>
      <c r="BS460" s="113"/>
      <c r="BT460" s="113"/>
      <c r="BU460" s="113"/>
      <c r="BV460" s="113"/>
      <c r="BW460" s="113"/>
      <c r="BX460" s="113"/>
      <c r="BY460" s="113"/>
      <c r="BZ460" s="113"/>
      <c r="CA460" s="113"/>
      <c r="CB460" s="113"/>
      <c r="CC460" s="113"/>
      <c r="CD460" s="113"/>
      <c r="CE460" s="113"/>
      <c r="CF460" s="113"/>
      <c r="CG460" s="113"/>
      <c r="CH460" s="113"/>
      <c r="CI460" s="113"/>
      <c r="CJ460" s="113"/>
      <c r="CK460" s="113"/>
      <c r="CL460" s="113"/>
      <c r="CM460" s="113"/>
      <c r="CN460" s="113"/>
      <c r="CO460" s="113"/>
      <c r="CP460" s="113"/>
      <c r="CQ460" s="113"/>
      <c r="CR460" s="113"/>
      <c r="CS460" s="113"/>
      <c r="CT460" s="113"/>
      <c r="CU460" s="113"/>
      <c r="CV460" s="113"/>
      <c r="CW460" s="113"/>
      <c r="CX460" s="113"/>
      <c r="CY460" s="113"/>
      <c r="CZ460" s="113"/>
      <c r="DA460" s="113"/>
      <c r="DB460" s="113"/>
      <c r="DC460" s="113"/>
    </row>
    <row r="461" spans="1:107" s="114" customFormat="1" ht="15" x14ac:dyDescent="0.25">
      <c r="A461" s="4"/>
      <c r="B461" s="4"/>
      <c r="C461" s="4"/>
      <c r="D461" s="5"/>
      <c r="E461" s="4"/>
      <c r="F461" s="4"/>
      <c r="G461" s="4"/>
      <c r="H461" s="5"/>
      <c r="I461" s="5"/>
      <c r="J461" s="5"/>
      <c r="K461" s="4"/>
      <c r="L461" s="4"/>
      <c r="M461" s="4"/>
      <c r="N461" s="4"/>
      <c r="O461" s="4"/>
      <c r="P461" s="4"/>
      <c r="Q461" s="4"/>
      <c r="R461" s="4"/>
      <c r="S461" s="4"/>
      <c r="T461" s="5"/>
      <c r="U461" s="112"/>
      <c r="V461" s="5"/>
      <c r="W461" s="5"/>
      <c r="X461" s="5"/>
      <c r="Y461" s="5"/>
      <c r="Z461" s="5"/>
      <c r="AA461" s="5"/>
      <c r="AB461" s="5"/>
      <c r="AC461" s="5"/>
      <c r="AD461" s="5"/>
      <c r="AE461" s="5"/>
      <c r="AF461" s="5"/>
      <c r="AG461" s="5"/>
      <c r="AH461" s="5"/>
      <c r="AI461" s="5"/>
      <c r="AJ461" s="5"/>
      <c r="AK461" s="5"/>
      <c r="AL461" s="113"/>
      <c r="AM461" s="113"/>
      <c r="AN461" s="113"/>
      <c r="AO461" s="113"/>
      <c r="AP461" s="113"/>
      <c r="AQ461" s="113"/>
      <c r="AR461" s="113"/>
      <c r="AS461" s="113"/>
      <c r="BC461" s="113"/>
      <c r="BD461" s="113"/>
      <c r="BE461" s="113"/>
      <c r="BF461" s="113"/>
      <c r="BG461" s="113"/>
      <c r="BH461" s="113"/>
      <c r="BI461" s="113"/>
      <c r="BJ461" s="113"/>
      <c r="BK461" s="113"/>
      <c r="BL461" s="113"/>
      <c r="BM461" s="113"/>
      <c r="BN461" s="113"/>
      <c r="BO461" s="113"/>
      <c r="BP461" s="113"/>
      <c r="BQ461" s="113"/>
      <c r="BR461" s="113"/>
      <c r="BS461" s="113"/>
      <c r="BT461" s="113"/>
      <c r="BU461" s="113"/>
      <c r="BV461" s="113"/>
      <c r="BW461" s="113"/>
      <c r="BX461" s="113"/>
      <c r="BY461" s="113"/>
      <c r="BZ461" s="113"/>
      <c r="CA461" s="113"/>
      <c r="CB461" s="113"/>
      <c r="CC461" s="113"/>
      <c r="CD461" s="113"/>
      <c r="CE461" s="113"/>
      <c r="CF461" s="113"/>
      <c r="CG461" s="113"/>
      <c r="CH461" s="113"/>
      <c r="CI461" s="113"/>
      <c r="CJ461" s="113"/>
      <c r="CK461" s="113"/>
      <c r="CL461" s="113"/>
      <c r="CM461" s="113"/>
      <c r="CN461" s="113"/>
      <c r="CO461" s="113"/>
      <c r="CP461" s="113"/>
      <c r="CQ461" s="113"/>
      <c r="CR461" s="113"/>
      <c r="CS461" s="113"/>
      <c r="CT461" s="113"/>
      <c r="CU461" s="113"/>
      <c r="CV461" s="113"/>
      <c r="CW461" s="113"/>
      <c r="CX461" s="113"/>
      <c r="CY461" s="113"/>
      <c r="CZ461" s="113"/>
      <c r="DA461" s="113"/>
      <c r="DB461" s="113"/>
      <c r="DC461" s="113"/>
    </row>
    <row r="462" spans="1:107" s="114" customFormat="1" ht="15" x14ac:dyDescent="0.25">
      <c r="A462" s="4"/>
      <c r="B462" s="4"/>
      <c r="C462" s="4"/>
      <c r="D462" s="5"/>
      <c r="E462" s="4"/>
      <c r="F462" s="4"/>
      <c r="G462" s="4"/>
      <c r="H462" s="5"/>
      <c r="I462" s="5"/>
      <c r="J462" s="5"/>
      <c r="K462" s="4"/>
      <c r="L462" s="4"/>
      <c r="M462" s="4"/>
      <c r="N462" s="4"/>
      <c r="O462" s="4"/>
      <c r="P462" s="4"/>
      <c r="Q462" s="4"/>
      <c r="R462" s="4"/>
      <c r="S462" s="4"/>
      <c r="T462" s="5"/>
      <c r="U462" s="112"/>
      <c r="V462" s="5"/>
      <c r="W462" s="5"/>
      <c r="X462" s="5"/>
      <c r="Y462" s="5"/>
      <c r="Z462" s="5"/>
      <c r="AA462" s="5"/>
      <c r="AB462" s="5"/>
      <c r="AC462" s="5"/>
      <c r="AD462" s="5"/>
      <c r="AE462" s="5"/>
      <c r="AF462" s="5"/>
      <c r="AG462" s="5"/>
      <c r="AH462" s="5"/>
      <c r="AI462" s="5"/>
      <c r="AJ462" s="5"/>
      <c r="AK462" s="5"/>
      <c r="AL462" s="113"/>
      <c r="AM462" s="113"/>
      <c r="AN462" s="113"/>
      <c r="AO462" s="113"/>
      <c r="AP462" s="113"/>
      <c r="AQ462" s="113"/>
      <c r="AR462" s="113"/>
      <c r="AS462" s="113"/>
      <c r="BC462" s="113"/>
      <c r="BD462" s="113"/>
      <c r="BE462" s="113"/>
      <c r="BF462" s="113"/>
      <c r="BG462" s="113"/>
      <c r="BH462" s="113"/>
      <c r="BI462" s="113"/>
      <c r="BJ462" s="113"/>
      <c r="BK462" s="113"/>
      <c r="BL462" s="113"/>
      <c r="BM462" s="113"/>
      <c r="BN462" s="113"/>
      <c r="BO462" s="113"/>
      <c r="BP462" s="113"/>
      <c r="BQ462" s="113"/>
      <c r="BR462" s="113"/>
      <c r="BS462" s="113"/>
      <c r="BT462" s="113"/>
      <c r="BU462" s="113"/>
      <c r="BV462" s="113"/>
      <c r="BW462" s="113"/>
      <c r="BX462" s="113"/>
      <c r="BY462" s="113"/>
      <c r="BZ462" s="113"/>
      <c r="CA462" s="113"/>
      <c r="CB462" s="113"/>
      <c r="CC462" s="113"/>
      <c r="CD462" s="113"/>
      <c r="CE462" s="113"/>
      <c r="CF462" s="113"/>
      <c r="CG462" s="113"/>
      <c r="CH462" s="113"/>
      <c r="CI462" s="113"/>
      <c r="CJ462" s="113"/>
      <c r="CK462" s="113"/>
      <c r="CL462" s="113"/>
      <c r="CM462" s="113"/>
      <c r="CN462" s="113"/>
      <c r="CO462" s="113"/>
      <c r="CP462" s="113"/>
      <c r="CQ462" s="113"/>
      <c r="CR462" s="113"/>
      <c r="CS462" s="113"/>
      <c r="CT462" s="113"/>
      <c r="CU462" s="113"/>
      <c r="CV462" s="113"/>
      <c r="CW462" s="113"/>
      <c r="CX462" s="113"/>
      <c r="CY462" s="113"/>
      <c r="CZ462" s="113"/>
      <c r="DA462" s="113"/>
      <c r="DB462" s="113"/>
      <c r="DC462" s="113"/>
    </row>
    <row r="463" spans="1:107" s="114" customFormat="1" ht="15" x14ac:dyDescent="0.25">
      <c r="A463" s="4"/>
      <c r="B463" s="4"/>
      <c r="C463" s="4"/>
      <c r="D463" s="5"/>
      <c r="E463" s="4"/>
      <c r="F463" s="4"/>
      <c r="G463" s="4"/>
      <c r="H463" s="5"/>
      <c r="I463" s="5"/>
      <c r="J463" s="5"/>
      <c r="K463" s="4"/>
      <c r="L463" s="4"/>
      <c r="M463" s="4"/>
      <c r="N463" s="4"/>
      <c r="O463" s="4"/>
      <c r="P463" s="4"/>
      <c r="Q463" s="4"/>
      <c r="R463" s="4"/>
      <c r="S463" s="4"/>
      <c r="T463" s="5"/>
      <c r="U463" s="112"/>
      <c r="V463" s="5"/>
      <c r="W463" s="5"/>
      <c r="X463" s="5"/>
      <c r="Y463" s="5"/>
      <c r="Z463" s="5"/>
      <c r="AA463" s="5"/>
      <c r="AB463" s="5"/>
      <c r="AC463" s="5"/>
      <c r="AD463" s="5"/>
      <c r="AE463" s="5"/>
      <c r="AF463" s="5"/>
      <c r="AG463" s="5"/>
      <c r="AH463" s="5"/>
      <c r="AI463" s="5"/>
      <c r="AJ463" s="5"/>
      <c r="AK463" s="5"/>
      <c r="AL463" s="113"/>
      <c r="AM463" s="113"/>
      <c r="AN463" s="113"/>
      <c r="AO463" s="113"/>
      <c r="AP463" s="113"/>
      <c r="AQ463" s="113"/>
      <c r="AR463" s="113"/>
      <c r="AS463" s="113"/>
      <c r="BC463" s="113"/>
      <c r="BD463" s="113"/>
      <c r="BE463" s="113"/>
      <c r="BF463" s="113"/>
      <c r="BG463" s="113"/>
      <c r="BH463" s="113"/>
      <c r="BI463" s="113"/>
      <c r="BJ463" s="113"/>
      <c r="BK463" s="113"/>
      <c r="BL463" s="113"/>
      <c r="BM463" s="113"/>
      <c r="BN463" s="113"/>
      <c r="BO463" s="113"/>
      <c r="BP463" s="113"/>
      <c r="BQ463" s="113"/>
      <c r="BR463" s="113"/>
      <c r="BS463" s="113"/>
      <c r="BT463" s="113"/>
      <c r="BU463" s="113"/>
      <c r="BV463" s="113"/>
      <c r="BW463" s="113"/>
      <c r="BX463" s="113"/>
      <c r="BY463" s="113"/>
      <c r="BZ463" s="113"/>
      <c r="CA463" s="113"/>
      <c r="CB463" s="113"/>
      <c r="CC463" s="113"/>
      <c r="CD463" s="113"/>
      <c r="CE463" s="113"/>
      <c r="CF463" s="113"/>
      <c r="CG463" s="113"/>
      <c r="CH463" s="113"/>
      <c r="CI463" s="113"/>
      <c r="CJ463" s="113"/>
      <c r="CK463" s="113"/>
      <c r="CL463" s="113"/>
      <c r="CM463" s="113"/>
      <c r="CN463" s="113"/>
      <c r="CO463" s="113"/>
      <c r="CP463" s="113"/>
      <c r="CQ463" s="113"/>
      <c r="CR463" s="113"/>
      <c r="CS463" s="113"/>
      <c r="CT463" s="113"/>
      <c r="CU463" s="113"/>
      <c r="CV463" s="113"/>
      <c r="CW463" s="113"/>
      <c r="CX463" s="113"/>
      <c r="CY463" s="113"/>
      <c r="CZ463" s="113"/>
      <c r="DA463" s="113"/>
      <c r="DB463" s="113"/>
      <c r="DC463" s="113"/>
    </row>
    <row r="464" spans="1:107" s="114" customFormat="1" ht="15" x14ac:dyDescent="0.25">
      <c r="A464" s="4"/>
      <c r="B464" s="4"/>
      <c r="C464" s="4"/>
      <c r="D464" s="5"/>
      <c r="E464" s="4"/>
      <c r="F464" s="4"/>
      <c r="G464" s="4"/>
      <c r="H464" s="5"/>
      <c r="I464" s="5"/>
      <c r="J464" s="5"/>
      <c r="K464" s="4"/>
      <c r="L464" s="4"/>
      <c r="M464" s="4"/>
      <c r="N464" s="4"/>
      <c r="O464" s="4"/>
      <c r="P464" s="4"/>
      <c r="Q464" s="4"/>
      <c r="R464" s="4"/>
      <c r="S464" s="4"/>
      <c r="T464" s="5"/>
      <c r="U464" s="112"/>
      <c r="V464" s="5"/>
      <c r="W464" s="5"/>
      <c r="X464" s="5"/>
      <c r="Y464" s="5"/>
      <c r="Z464" s="5"/>
      <c r="AA464" s="5"/>
      <c r="AB464" s="5"/>
      <c r="AC464" s="5"/>
      <c r="AD464" s="5"/>
      <c r="AE464" s="5"/>
      <c r="AF464" s="5"/>
      <c r="AG464" s="5"/>
      <c r="AH464" s="5"/>
      <c r="AI464" s="5"/>
      <c r="AJ464" s="5"/>
      <c r="AK464" s="5"/>
      <c r="AL464" s="113"/>
      <c r="AM464" s="113"/>
      <c r="AN464" s="113"/>
      <c r="AO464" s="113"/>
      <c r="AP464" s="113"/>
      <c r="AQ464" s="113"/>
      <c r="AR464" s="113"/>
      <c r="AS464" s="113"/>
      <c r="BC464" s="113"/>
      <c r="BD464" s="113"/>
      <c r="BE464" s="113"/>
      <c r="BF464" s="113"/>
      <c r="BG464" s="113"/>
      <c r="BH464" s="113"/>
      <c r="BI464" s="113"/>
      <c r="BJ464" s="113"/>
      <c r="BK464" s="113"/>
      <c r="BL464" s="113"/>
      <c r="BM464" s="113"/>
      <c r="BN464" s="113"/>
      <c r="BO464" s="113"/>
      <c r="BP464" s="113"/>
      <c r="BQ464" s="113"/>
      <c r="BR464" s="113"/>
      <c r="BS464" s="113"/>
      <c r="BT464" s="113"/>
      <c r="BU464" s="113"/>
      <c r="BV464" s="113"/>
      <c r="BW464" s="113"/>
      <c r="BX464" s="113"/>
      <c r="BY464" s="113"/>
      <c r="BZ464" s="113"/>
      <c r="CA464" s="113"/>
      <c r="CB464" s="113"/>
      <c r="CC464" s="113"/>
      <c r="CD464" s="113"/>
      <c r="CE464" s="113"/>
      <c r="CF464" s="113"/>
      <c r="CG464" s="113"/>
      <c r="CH464" s="113"/>
      <c r="CI464" s="113"/>
      <c r="CJ464" s="113"/>
      <c r="CK464" s="113"/>
      <c r="CL464" s="113"/>
      <c r="CM464" s="113"/>
      <c r="CN464" s="113"/>
      <c r="CO464" s="113"/>
      <c r="CP464" s="113"/>
      <c r="CQ464" s="113"/>
      <c r="CR464" s="113"/>
      <c r="CS464" s="113"/>
      <c r="CT464" s="113"/>
      <c r="CU464" s="113"/>
      <c r="CV464" s="113"/>
      <c r="CW464" s="113"/>
      <c r="CX464" s="113"/>
      <c r="CY464" s="113"/>
      <c r="CZ464" s="113"/>
      <c r="DA464" s="113"/>
      <c r="DB464" s="113"/>
      <c r="DC464" s="113"/>
    </row>
    <row r="465" spans="1:107" s="114" customFormat="1" ht="15" x14ac:dyDescent="0.25">
      <c r="A465" s="4"/>
      <c r="B465" s="4"/>
      <c r="C465" s="4"/>
      <c r="D465" s="5"/>
      <c r="E465" s="4"/>
      <c r="F465" s="4"/>
      <c r="G465" s="4"/>
      <c r="H465" s="5"/>
      <c r="I465" s="5"/>
      <c r="J465" s="5"/>
      <c r="K465" s="4"/>
      <c r="L465" s="4"/>
      <c r="M465" s="4"/>
      <c r="N465" s="4"/>
      <c r="O465" s="4"/>
      <c r="P465" s="4"/>
      <c r="Q465" s="4"/>
      <c r="R465" s="4"/>
      <c r="S465" s="4"/>
      <c r="T465" s="5"/>
      <c r="U465" s="112"/>
      <c r="V465" s="5"/>
      <c r="W465" s="5"/>
      <c r="X465" s="5"/>
      <c r="Y465" s="5"/>
      <c r="Z465" s="5"/>
      <c r="AA465" s="5"/>
      <c r="AB465" s="5"/>
      <c r="AC465" s="5"/>
      <c r="AD465" s="5"/>
      <c r="AE465" s="5"/>
      <c r="AF465" s="5"/>
      <c r="AG465" s="5"/>
      <c r="AH465" s="5"/>
      <c r="AI465" s="5"/>
      <c r="AJ465" s="5"/>
      <c r="AK465" s="5"/>
      <c r="AL465" s="113"/>
      <c r="AM465" s="113"/>
      <c r="AN465" s="113"/>
      <c r="AO465" s="113"/>
      <c r="AP465" s="113"/>
      <c r="AQ465" s="113"/>
      <c r="AR465" s="113"/>
      <c r="AS465" s="113"/>
      <c r="BC465" s="113"/>
      <c r="BD465" s="113"/>
      <c r="BE465" s="113"/>
      <c r="BF465" s="113"/>
      <c r="BG465" s="113"/>
      <c r="BH465" s="113"/>
      <c r="BI465" s="113"/>
      <c r="BJ465" s="113"/>
      <c r="BK465" s="113"/>
      <c r="BL465" s="113"/>
      <c r="BM465" s="113"/>
      <c r="BN465" s="113"/>
      <c r="BO465" s="113"/>
      <c r="BP465" s="113"/>
      <c r="BQ465" s="113"/>
      <c r="BR465" s="113"/>
      <c r="BS465" s="113"/>
      <c r="BT465" s="113"/>
      <c r="BU465" s="113"/>
      <c r="BV465" s="113"/>
      <c r="BW465" s="113"/>
      <c r="BX465" s="113"/>
      <c r="BY465" s="113"/>
      <c r="BZ465" s="113"/>
      <c r="CA465" s="113"/>
      <c r="CB465" s="113"/>
      <c r="CC465" s="113"/>
      <c r="CD465" s="113"/>
      <c r="CE465" s="113"/>
      <c r="CF465" s="113"/>
      <c r="CG465" s="113"/>
      <c r="CH465" s="113"/>
      <c r="CI465" s="113"/>
      <c r="CJ465" s="113"/>
      <c r="CK465" s="113"/>
      <c r="CL465" s="113"/>
      <c r="CM465" s="113"/>
      <c r="CN465" s="113"/>
      <c r="CO465" s="113"/>
      <c r="CP465" s="113"/>
      <c r="CQ465" s="113"/>
      <c r="CR465" s="113"/>
      <c r="CS465" s="113"/>
      <c r="CT465" s="113"/>
      <c r="CU465" s="113"/>
      <c r="CV465" s="113"/>
      <c r="CW465" s="113"/>
      <c r="CX465" s="113"/>
      <c r="CY465" s="113"/>
      <c r="CZ465" s="113"/>
      <c r="DA465" s="113"/>
      <c r="DB465" s="113"/>
      <c r="DC465" s="113"/>
    </row>
    <row r="466" spans="1:107" s="114" customFormat="1" ht="15" x14ac:dyDescent="0.25">
      <c r="A466" s="4"/>
      <c r="B466" s="4"/>
      <c r="C466" s="4"/>
      <c r="D466" s="5"/>
      <c r="E466" s="4"/>
      <c r="F466" s="4"/>
      <c r="G466" s="4"/>
      <c r="H466" s="5"/>
      <c r="I466" s="5"/>
      <c r="J466" s="5"/>
      <c r="K466" s="4"/>
      <c r="L466" s="4"/>
      <c r="M466" s="4"/>
      <c r="N466" s="4"/>
      <c r="O466" s="4"/>
      <c r="P466" s="4"/>
      <c r="Q466" s="4"/>
      <c r="R466" s="4"/>
      <c r="S466" s="4"/>
      <c r="T466" s="5"/>
      <c r="U466" s="112"/>
      <c r="V466" s="5"/>
      <c r="W466" s="5"/>
      <c r="X466" s="5"/>
      <c r="Y466" s="5"/>
      <c r="Z466" s="5"/>
      <c r="AA466" s="5"/>
      <c r="AB466" s="5"/>
      <c r="AC466" s="5"/>
      <c r="AD466" s="5"/>
      <c r="AE466" s="5"/>
      <c r="AF466" s="5"/>
      <c r="AG466" s="5"/>
      <c r="AH466" s="5"/>
      <c r="AI466" s="5"/>
      <c r="AJ466" s="5"/>
      <c r="AK466" s="5"/>
      <c r="AL466" s="113"/>
      <c r="AM466" s="113"/>
      <c r="AN466" s="113"/>
      <c r="AO466" s="113"/>
      <c r="AP466" s="113"/>
      <c r="AQ466" s="113"/>
      <c r="AR466" s="113"/>
      <c r="AS466" s="113"/>
      <c r="BC466" s="113"/>
      <c r="BD466" s="113"/>
      <c r="BE466" s="113"/>
      <c r="BF466" s="113"/>
      <c r="BG466" s="113"/>
      <c r="BH466" s="113"/>
      <c r="BI466" s="113"/>
      <c r="BJ466" s="113"/>
      <c r="BK466" s="113"/>
      <c r="BL466" s="113"/>
      <c r="BM466" s="113"/>
      <c r="BN466" s="113"/>
      <c r="BO466" s="113"/>
      <c r="BP466" s="113"/>
      <c r="BQ466" s="113"/>
      <c r="BR466" s="113"/>
      <c r="BS466" s="113"/>
      <c r="BT466" s="113"/>
      <c r="BU466" s="113"/>
      <c r="BV466" s="113"/>
      <c r="BW466" s="113"/>
      <c r="BX466" s="113"/>
      <c r="BY466" s="113"/>
      <c r="BZ466" s="113"/>
      <c r="CA466" s="113"/>
      <c r="CB466" s="113"/>
      <c r="CC466" s="113"/>
      <c r="CD466" s="113"/>
      <c r="CE466" s="113"/>
      <c r="CF466" s="113"/>
      <c r="CG466" s="113"/>
      <c r="CH466" s="113"/>
      <c r="CI466" s="113"/>
      <c r="CJ466" s="113"/>
      <c r="CK466" s="113"/>
      <c r="CL466" s="113"/>
      <c r="CM466" s="113"/>
      <c r="CN466" s="113"/>
      <c r="CO466" s="113"/>
      <c r="CP466" s="113"/>
      <c r="CQ466" s="113"/>
      <c r="CR466" s="113"/>
      <c r="CS466" s="113"/>
      <c r="CT466" s="113"/>
      <c r="CU466" s="113"/>
      <c r="CV466" s="113"/>
      <c r="CW466" s="113"/>
      <c r="CX466" s="113"/>
      <c r="CY466" s="113"/>
      <c r="CZ466" s="113"/>
      <c r="DA466" s="113"/>
      <c r="DB466" s="113"/>
      <c r="DC466" s="113"/>
    </row>
    <row r="467" spans="1:107" s="114" customFormat="1" thickBot="1" x14ac:dyDescent="0.3">
      <c r="A467" s="4"/>
      <c r="B467" s="4"/>
      <c r="C467" s="4"/>
      <c r="D467" s="5"/>
      <c r="E467" s="4"/>
      <c r="F467" s="4"/>
      <c r="G467" s="4"/>
      <c r="H467" s="5"/>
      <c r="I467" s="5"/>
      <c r="J467" s="5"/>
      <c r="K467" s="4"/>
      <c r="L467" s="4"/>
      <c r="M467" s="4"/>
      <c r="N467" s="4"/>
      <c r="O467" s="4"/>
      <c r="P467" s="4"/>
      <c r="Q467" s="4"/>
      <c r="R467" s="4"/>
      <c r="S467" s="4"/>
      <c r="T467" s="5"/>
      <c r="U467" s="112"/>
      <c r="V467" s="5"/>
      <c r="W467" s="5"/>
      <c r="X467" s="5"/>
      <c r="Y467" s="5"/>
      <c r="Z467" s="5"/>
      <c r="AA467" s="5"/>
      <c r="AB467" s="5"/>
      <c r="AC467" s="5"/>
      <c r="AD467" s="5"/>
      <c r="AE467" s="5"/>
      <c r="AF467" s="5"/>
      <c r="AG467" s="5"/>
      <c r="AH467" s="5"/>
      <c r="AI467" s="5"/>
      <c r="AJ467" s="5"/>
      <c r="AK467" s="5"/>
      <c r="AL467" s="113"/>
      <c r="AM467" s="113"/>
      <c r="AN467" s="113"/>
      <c r="AO467" s="113"/>
      <c r="AP467" s="113"/>
      <c r="AQ467" s="113"/>
      <c r="AR467" s="113"/>
      <c r="AS467" s="113"/>
      <c r="BC467" s="113"/>
      <c r="BD467" s="113"/>
      <c r="BE467" s="113"/>
      <c r="BF467" s="113"/>
      <c r="BG467" s="113"/>
      <c r="BH467" s="113"/>
      <c r="BI467" s="113"/>
      <c r="BJ467" s="113"/>
      <c r="BK467" s="113"/>
      <c r="BL467" s="113"/>
      <c r="BM467" s="113"/>
      <c r="BN467" s="113"/>
      <c r="BO467" s="113"/>
      <c r="BP467" s="113"/>
      <c r="BQ467" s="113"/>
      <c r="BR467" s="113"/>
      <c r="BS467" s="113"/>
      <c r="BT467" s="113"/>
      <c r="BU467" s="113"/>
      <c r="BV467" s="113"/>
      <c r="BW467" s="113"/>
      <c r="BX467" s="113"/>
      <c r="BY467" s="113"/>
      <c r="BZ467" s="113"/>
      <c r="CA467" s="113"/>
      <c r="CB467" s="113"/>
      <c r="CC467" s="113"/>
      <c r="CD467" s="113"/>
      <c r="CE467" s="113"/>
      <c r="CF467" s="113"/>
      <c r="CG467" s="113"/>
      <c r="CH467" s="113"/>
      <c r="CI467" s="113"/>
      <c r="CJ467" s="113"/>
      <c r="CK467" s="113"/>
      <c r="CL467" s="113"/>
      <c r="CM467" s="113"/>
      <c r="CN467" s="113"/>
      <c r="CO467" s="113"/>
      <c r="CP467" s="113"/>
      <c r="CQ467" s="113"/>
      <c r="CR467" s="113"/>
      <c r="CS467" s="113"/>
      <c r="CT467" s="113"/>
      <c r="CU467" s="113"/>
      <c r="CV467" s="113"/>
      <c r="CW467" s="113"/>
      <c r="CX467" s="113"/>
      <c r="CY467" s="113"/>
      <c r="CZ467" s="113"/>
      <c r="DA467" s="113"/>
      <c r="DB467" s="113"/>
      <c r="DC467" s="113"/>
    </row>
    <row r="468" spans="1:107" ht="15" x14ac:dyDescent="0.25"/>
    <row r="469" spans="1:107" ht="15" x14ac:dyDescent="0.25"/>
    <row r="470" spans="1:107" ht="15" x14ac:dyDescent="0.25"/>
    <row r="471" spans="1:107" ht="15" x14ac:dyDescent="0.25"/>
    <row r="472" spans="1:107" ht="15" x14ac:dyDescent="0.25"/>
    <row r="473" spans="1:107" ht="15" x14ac:dyDescent="0.25"/>
    <row r="474" spans="1:107" ht="15" x14ac:dyDescent="0.25"/>
    <row r="475" spans="1:107" ht="15" x14ac:dyDescent="0.25"/>
    <row r="476" spans="1:107" ht="15" x14ac:dyDescent="0.25"/>
    <row r="477" spans="1:107" ht="15" x14ac:dyDescent="0.25"/>
    <row r="478" spans="1:107" ht="15" x14ac:dyDescent="0.25"/>
    <row r="479" spans="1:107" ht="15" x14ac:dyDescent="0.25"/>
    <row r="480" spans="1:107" ht="15" x14ac:dyDescent="0.25"/>
  </sheetData>
  <sheetProtection password="CC79" sheet="1" objects="1" scenarios="1" formatCells="0" formatColumns="0" formatRows="0" insertColumns="0" insertRows="0" insertHyperlinks="0" deleteColumns="0" deleteRows="0" sort="0" autoFilter="0" pivotTables="0"/>
  <mergeCells count="483">
    <mergeCell ref="X333:AA333"/>
    <mergeCell ref="AD333:AG333"/>
    <mergeCell ref="A406:F406"/>
    <mergeCell ref="A407:F407"/>
    <mergeCell ref="G406:G408"/>
    <mergeCell ref="H406:H408"/>
    <mergeCell ref="I406:I408"/>
    <mergeCell ref="J406:J408"/>
    <mergeCell ref="L405:L408"/>
    <mergeCell ref="M405:M408"/>
    <mergeCell ref="Q405:Q406"/>
    <mergeCell ref="O406:O408"/>
    <mergeCell ref="Q407:Q408"/>
    <mergeCell ref="X407:AA407"/>
    <mergeCell ref="AC393:AF393"/>
    <mergeCell ref="A394:D394"/>
    <mergeCell ref="Q394:Q395"/>
    <mergeCell ref="L398:L401"/>
    <mergeCell ref="M398:M401"/>
    <mergeCell ref="Q398:Q399"/>
    <mergeCell ref="A399:F399"/>
    <mergeCell ref="O399:O401"/>
    <mergeCell ref="A400:F400"/>
    <mergeCell ref="Q400:Q401"/>
    <mergeCell ref="L392:L395"/>
    <mergeCell ref="M392:M395"/>
    <mergeCell ref="Q392:Q393"/>
    <mergeCell ref="A393:D393"/>
    <mergeCell ref="O393:O395"/>
    <mergeCell ref="X393:AA393"/>
    <mergeCell ref="L379:L382"/>
    <mergeCell ref="M379:M382"/>
    <mergeCell ref="Q379:Q380"/>
    <mergeCell ref="A380:D380"/>
    <mergeCell ref="O380:O382"/>
    <mergeCell ref="X380:AA380"/>
    <mergeCell ref="A381:D381"/>
    <mergeCell ref="Q381:Q382"/>
    <mergeCell ref="L373:L376"/>
    <mergeCell ref="M373:M376"/>
    <mergeCell ref="Q373:Q374"/>
    <mergeCell ref="A374:D374"/>
    <mergeCell ref="O374:O376"/>
    <mergeCell ref="X374:AA374"/>
    <mergeCell ref="A375:D375"/>
    <mergeCell ref="Q375:Q376"/>
    <mergeCell ref="AD355:AG355"/>
    <mergeCell ref="A361:D361"/>
    <mergeCell ref="L361:L363"/>
    <mergeCell ref="M361:M363"/>
    <mergeCell ref="O361:O363"/>
    <mergeCell ref="A362:D362"/>
    <mergeCell ref="Q362:Q363"/>
    <mergeCell ref="X348:AA348"/>
    <mergeCell ref="L354:L356"/>
    <mergeCell ref="M354:M356"/>
    <mergeCell ref="A354:D354"/>
    <mergeCell ref="O354:O356"/>
    <mergeCell ref="A355:D355"/>
    <mergeCell ref="Q355:Q356"/>
    <mergeCell ref="X355:AA355"/>
    <mergeCell ref="L346:L349"/>
    <mergeCell ref="M346:M349"/>
    <mergeCell ref="Q346:Q347"/>
    <mergeCell ref="A347:D347"/>
    <mergeCell ref="O347:O349"/>
    <mergeCell ref="A348:D348"/>
    <mergeCell ref="Q348:Q349"/>
    <mergeCell ref="L339:L342"/>
    <mergeCell ref="M339:M342"/>
    <mergeCell ref="Q339:Q340"/>
    <mergeCell ref="A340:D340"/>
    <mergeCell ref="O340:O342"/>
    <mergeCell ref="A341:D341"/>
    <mergeCell ref="Q341:Q342"/>
    <mergeCell ref="L333:L336"/>
    <mergeCell ref="M333:M336"/>
    <mergeCell ref="Q333:Q334"/>
    <mergeCell ref="A334:D334"/>
    <mergeCell ref="O334:O336"/>
    <mergeCell ref="A335:D335"/>
    <mergeCell ref="Q335:Q336"/>
    <mergeCell ref="A326:D326"/>
    <mergeCell ref="L326:L328"/>
    <mergeCell ref="M326:M328"/>
    <mergeCell ref="O326:O328"/>
    <mergeCell ref="A327:D327"/>
    <mergeCell ref="Q327:Q328"/>
    <mergeCell ref="L319:L322"/>
    <mergeCell ref="M319:M322"/>
    <mergeCell ref="Q319:Q320"/>
    <mergeCell ref="L304:L305"/>
    <mergeCell ref="M304:M305"/>
    <mergeCell ref="G300:G301"/>
    <mergeCell ref="H300:H301"/>
    <mergeCell ref="Q302:Q303"/>
    <mergeCell ref="A320:D320"/>
    <mergeCell ref="O320:O322"/>
    <mergeCell ref="A321:D321"/>
    <mergeCell ref="Q321:Q322"/>
    <mergeCell ref="T302:T303"/>
    <mergeCell ref="X302:X303"/>
    <mergeCell ref="Y302:Y303"/>
    <mergeCell ref="Z302:Z303"/>
    <mergeCell ref="A304:A305"/>
    <mergeCell ref="B304:B305"/>
    <mergeCell ref="C304:C305"/>
    <mergeCell ref="D304:D305"/>
    <mergeCell ref="F304:F305"/>
    <mergeCell ref="H302:H303"/>
    <mergeCell ref="I302:I303"/>
    <mergeCell ref="J302:J303"/>
    <mergeCell ref="L302:L303"/>
    <mergeCell ref="M302:M303"/>
    <mergeCell ref="O302:O303"/>
    <mergeCell ref="O304:O305"/>
    <mergeCell ref="Q304:Q305"/>
    <mergeCell ref="T304:T305"/>
    <mergeCell ref="X304:X305"/>
    <mergeCell ref="Z304:Z305"/>
    <mergeCell ref="G304:G305"/>
    <mergeCell ref="H304:H305"/>
    <mergeCell ref="I304:I305"/>
    <mergeCell ref="J304:J305"/>
    <mergeCell ref="J298:J299"/>
    <mergeCell ref="L298:L299"/>
    <mergeCell ref="M298:M299"/>
    <mergeCell ref="N298:N299"/>
    <mergeCell ref="T300:T301"/>
    <mergeCell ref="X300:X301"/>
    <mergeCell ref="Y300:Y301"/>
    <mergeCell ref="Z300:Z301"/>
    <mergeCell ref="A302:A303"/>
    <mergeCell ref="B302:B303"/>
    <mergeCell ref="C302:C303"/>
    <mergeCell ref="D302:D303"/>
    <mergeCell ref="F302:F303"/>
    <mergeCell ref="G302:G303"/>
    <mergeCell ref="I300:I301"/>
    <mergeCell ref="J300:J301"/>
    <mergeCell ref="L300:L301"/>
    <mergeCell ref="M300:M301"/>
    <mergeCell ref="O300:O301"/>
    <mergeCell ref="Q300:Q301"/>
    <mergeCell ref="A300:A301"/>
    <mergeCell ref="B300:B301"/>
    <mergeCell ref="C300:C301"/>
    <mergeCell ref="F300:F301"/>
    <mergeCell ref="Q296:Q297"/>
    <mergeCell ref="T296:T297"/>
    <mergeCell ref="X296:X297"/>
    <mergeCell ref="Y296:Y297"/>
    <mergeCell ref="Z296:Z297"/>
    <mergeCell ref="A298:A299"/>
    <mergeCell ref="B298:B299"/>
    <mergeCell ref="C298:C299"/>
    <mergeCell ref="F298:F299"/>
    <mergeCell ref="G298:G299"/>
    <mergeCell ref="H296:H297"/>
    <mergeCell ref="I296:I297"/>
    <mergeCell ref="J296:J297"/>
    <mergeCell ref="L296:L297"/>
    <mergeCell ref="M296:M297"/>
    <mergeCell ref="O296:O297"/>
    <mergeCell ref="O298:O299"/>
    <mergeCell ref="Q298:Q299"/>
    <mergeCell ref="T298:T299"/>
    <mergeCell ref="X298:X299"/>
    <mergeCell ref="Y298:Y299"/>
    <mergeCell ref="Z298:Z299"/>
    <mergeCell ref="H298:H299"/>
    <mergeCell ref="I298:I299"/>
    <mergeCell ref="A296:A297"/>
    <mergeCell ref="B296:B297"/>
    <mergeCell ref="C296:C297"/>
    <mergeCell ref="F296:F297"/>
    <mergeCell ref="G296:G297"/>
    <mergeCell ref="A293:A294"/>
    <mergeCell ref="B293:B294"/>
    <mergeCell ref="C293:C294"/>
    <mergeCell ref="D293:D294"/>
    <mergeCell ref="F293:F294"/>
    <mergeCell ref="G293:G294"/>
    <mergeCell ref="A291:D291"/>
    <mergeCell ref="L291:L294"/>
    <mergeCell ref="M291:M294"/>
    <mergeCell ref="Q291:Q292"/>
    <mergeCell ref="X291:AA291"/>
    <mergeCell ref="A292:D292"/>
    <mergeCell ref="O292:O294"/>
    <mergeCell ref="H293:H294"/>
    <mergeCell ref="I293:I294"/>
    <mergeCell ref="J293:J294"/>
    <mergeCell ref="Q293:Q294"/>
    <mergeCell ref="T293:T294"/>
    <mergeCell ref="A277:D277"/>
    <mergeCell ref="Q277:Q278"/>
    <mergeCell ref="L284:L287"/>
    <mergeCell ref="M284:M287"/>
    <mergeCell ref="Q284:Q285"/>
    <mergeCell ref="A285:D285"/>
    <mergeCell ref="O285:O287"/>
    <mergeCell ref="A267:D267"/>
    <mergeCell ref="X267:AA267"/>
    <mergeCell ref="A268:D268"/>
    <mergeCell ref="Q268:Q269"/>
    <mergeCell ref="L275:L278"/>
    <mergeCell ref="M275:M278"/>
    <mergeCell ref="O275:O278"/>
    <mergeCell ref="Q275:Q276"/>
    <mergeCell ref="A276:D276"/>
    <mergeCell ref="X276:AA276"/>
    <mergeCell ref="X285:AA285"/>
    <mergeCell ref="A286:D286"/>
    <mergeCell ref="Q286:Q287"/>
    <mergeCell ref="T261:T262"/>
    <mergeCell ref="L266:L269"/>
    <mergeCell ref="M266:M269"/>
    <mergeCell ref="O266:O269"/>
    <mergeCell ref="Q266:Q267"/>
    <mergeCell ref="B261:B262"/>
    <mergeCell ref="D261:D262"/>
    <mergeCell ref="E261:E262"/>
    <mergeCell ref="F261:F262"/>
    <mergeCell ref="G261:G262"/>
    <mergeCell ref="H261:H262"/>
    <mergeCell ref="A259:D259"/>
    <mergeCell ref="L259:L262"/>
    <mergeCell ref="M259:M262"/>
    <mergeCell ref="O259:O262"/>
    <mergeCell ref="Q259:Q260"/>
    <mergeCell ref="A260:D260"/>
    <mergeCell ref="A261:A262"/>
    <mergeCell ref="G247:G257"/>
    <mergeCell ref="H247:H257"/>
    <mergeCell ref="I247:I257"/>
    <mergeCell ref="J247:J257"/>
    <mergeCell ref="L247:L257"/>
    <mergeCell ref="M247:M257"/>
    <mergeCell ref="I261:I262"/>
    <mergeCell ref="J261:J262"/>
    <mergeCell ref="Q261:Q262"/>
    <mergeCell ref="D247:D257"/>
    <mergeCell ref="F247:F257"/>
    <mergeCell ref="AD246:AD257"/>
    <mergeCell ref="AE246:AE257"/>
    <mergeCell ref="AF246:AF257"/>
    <mergeCell ref="AH246:AH257"/>
    <mergeCell ref="AI246:AI257"/>
    <mergeCell ref="AJ246:AJ257"/>
    <mergeCell ref="O247:O257"/>
    <mergeCell ref="Q247:Q257"/>
    <mergeCell ref="T247:T257"/>
    <mergeCell ref="AC244:AF244"/>
    <mergeCell ref="AH244:AK244"/>
    <mergeCell ref="AM244:AP244"/>
    <mergeCell ref="A245:D245"/>
    <mergeCell ref="X246:X257"/>
    <mergeCell ref="Y246:Y257"/>
    <mergeCell ref="Z246:Z257"/>
    <mergeCell ref="AA246:AA257"/>
    <mergeCell ref="AB246:AB256"/>
    <mergeCell ref="AC246:AC257"/>
    <mergeCell ref="A244:D244"/>
    <mergeCell ref="L244:L246"/>
    <mergeCell ref="M244:M246"/>
    <mergeCell ref="O244:O246"/>
    <mergeCell ref="Q244:Q245"/>
    <mergeCell ref="X244:AA244"/>
    <mergeCell ref="AK246:AK257"/>
    <mergeCell ref="AM246:AM257"/>
    <mergeCell ref="AN246:AN257"/>
    <mergeCell ref="AO246:AO257"/>
    <mergeCell ref="AP246:AP257"/>
    <mergeCell ref="A247:A257"/>
    <mergeCell ref="B247:B257"/>
    <mergeCell ref="C247:C257"/>
    <mergeCell ref="A236:C236"/>
    <mergeCell ref="L236:L238"/>
    <mergeCell ref="M236:M238"/>
    <mergeCell ref="O236:O238"/>
    <mergeCell ref="Q236:Q237"/>
    <mergeCell ref="W236:AA236"/>
    <mergeCell ref="A237:D237"/>
    <mergeCell ref="A229:D229"/>
    <mergeCell ref="L229:L231"/>
    <mergeCell ref="M229:M231"/>
    <mergeCell ref="O229:O231"/>
    <mergeCell ref="Q229:Q230"/>
    <mergeCell ref="A230:D230"/>
    <mergeCell ref="A222:D222"/>
    <mergeCell ref="L222:L224"/>
    <mergeCell ref="M222:M224"/>
    <mergeCell ref="O222:O224"/>
    <mergeCell ref="Q222:Q223"/>
    <mergeCell ref="A223:D223"/>
    <mergeCell ref="A215:D215"/>
    <mergeCell ref="L215:L217"/>
    <mergeCell ref="M215:M217"/>
    <mergeCell ref="O215:O217"/>
    <mergeCell ref="Q215:Q216"/>
    <mergeCell ref="A216:D216"/>
    <mergeCell ref="A201:D201"/>
    <mergeCell ref="L201:L203"/>
    <mergeCell ref="M201:M203"/>
    <mergeCell ref="O201:O202"/>
    <mergeCell ref="Q201:Q202"/>
    <mergeCell ref="A202:D202"/>
    <mergeCell ref="AC192:AF192"/>
    <mergeCell ref="AI192:AL192"/>
    <mergeCell ref="AO192:AR192"/>
    <mergeCell ref="AT192:AW192"/>
    <mergeCell ref="A193:D193"/>
    <mergeCell ref="AB195:AB197"/>
    <mergeCell ref="AH195:AH197"/>
    <mergeCell ref="AN195:AN197"/>
    <mergeCell ref="A192:D192"/>
    <mergeCell ref="L192:L194"/>
    <mergeCell ref="M192:M194"/>
    <mergeCell ref="O192:O193"/>
    <mergeCell ref="Q192:Q193"/>
    <mergeCell ref="X192:AA192"/>
    <mergeCell ref="A186:D186"/>
    <mergeCell ref="L186:L188"/>
    <mergeCell ref="M186:M188"/>
    <mergeCell ref="O186:O187"/>
    <mergeCell ref="Q186:Q187"/>
    <mergeCell ref="X186:AA186"/>
    <mergeCell ref="A187:D187"/>
    <mergeCell ref="A179:D179"/>
    <mergeCell ref="L179:L181"/>
    <mergeCell ref="M179:M181"/>
    <mergeCell ref="O179:O181"/>
    <mergeCell ref="Q179:Q180"/>
    <mergeCell ref="A180:D180"/>
    <mergeCell ref="A172:E172"/>
    <mergeCell ref="L172:L174"/>
    <mergeCell ref="M172:M174"/>
    <mergeCell ref="O172:O174"/>
    <mergeCell ref="Q172:Q173"/>
    <mergeCell ref="A173:D173"/>
    <mergeCell ref="A165:D165"/>
    <mergeCell ref="L165:L167"/>
    <mergeCell ref="M165:M167"/>
    <mergeCell ref="O165:O167"/>
    <mergeCell ref="Q165:Q166"/>
    <mergeCell ref="A166:D166"/>
    <mergeCell ref="A125:D125"/>
    <mergeCell ref="L125:L127"/>
    <mergeCell ref="M125:M127"/>
    <mergeCell ref="O125:O126"/>
    <mergeCell ref="Q125:Q126"/>
    <mergeCell ref="X125:AA125"/>
    <mergeCell ref="A126:D126"/>
    <mergeCell ref="A146:E146"/>
    <mergeCell ref="L146:L148"/>
    <mergeCell ref="M146:M148"/>
    <mergeCell ref="O146:O147"/>
    <mergeCell ref="Q146:Q147"/>
    <mergeCell ref="X146:AA146"/>
    <mergeCell ref="A147:D147"/>
    <mergeCell ref="F131:T131"/>
    <mergeCell ref="AC87:AF87"/>
    <mergeCell ref="A88:D88"/>
    <mergeCell ref="A118:D118"/>
    <mergeCell ref="L118:L120"/>
    <mergeCell ref="M118:M120"/>
    <mergeCell ref="O118:O119"/>
    <mergeCell ref="Q118:Q119"/>
    <mergeCell ref="T118:T119"/>
    <mergeCell ref="A119:D119"/>
    <mergeCell ref="A87:D87"/>
    <mergeCell ref="L87:L89"/>
    <mergeCell ref="M87:M89"/>
    <mergeCell ref="O87:O88"/>
    <mergeCell ref="Q87:Q88"/>
    <mergeCell ref="X87:AA87"/>
    <mergeCell ref="A80:D80"/>
    <mergeCell ref="L80:L82"/>
    <mergeCell ref="M80:M82"/>
    <mergeCell ref="O80:O81"/>
    <mergeCell ref="Q80:Q81"/>
    <mergeCell ref="A81:D81"/>
    <mergeCell ref="A73:D73"/>
    <mergeCell ref="L73:L75"/>
    <mergeCell ref="M73:M75"/>
    <mergeCell ref="O73:O74"/>
    <mergeCell ref="Q73:Q74"/>
    <mergeCell ref="A74:D74"/>
    <mergeCell ref="A66:D66"/>
    <mergeCell ref="L66:L68"/>
    <mergeCell ref="M66:M68"/>
    <mergeCell ref="O66:O67"/>
    <mergeCell ref="Q66:Q67"/>
    <mergeCell ref="T66:T67"/>
    <mergeCell ref="A67:D67"/>
    <mergeCell ref="A63:A64"/>
    <mergeCell ref="B63:B64"/>
    <mergeCell ref="C63:C64"/>
    <mergeCell ref="D63:D64"/>
    <mergeCell ref="E63:E64"/>
    <mergeCell ref="F63:F64"/>
    <mergeCell ref="X58:AA58"/>
    <mergeCell ref="A59:D59"/>
    <mergeCell ref="A60:A61"/>
    <mergeCell ref="B60:B61"/>
    <mergeCell ref="C60:C61"/>
    <mergeCell ref="D60:D61"/>
    <mergeCell ref="F60:F61"/>
    <mergeCell ref="G60:G61"/>
    <mergeCell ref="H60:H61"/>
    <mergeCell ref="I60:I61"/>
    <mergeCell ref="A58:D58"/>
    <mergeCell ref="L58:L61"/>
    <mergeCell ref="M58:M61"/>
    <mergeCell ref="O58:O59"/>
    <mergeCell ref="Q58:Q59"/>
    <mergeCell ref="T58:T59"/>
    <mergeCell ref="J60:J61"/>
    <mergeCell ref="T60:T61"/>
    <mergeCell ref="X46:AA46"/>
    <mergeCell ref="A47:D47"/>
    <mergeCell ref="Q47:Q48"/>
    <mergeCell ref="A48:A49"/>
    <mergeCell ref="B48:B49"/>
    <mergeCell ref="C48:C49"/>
    <mergeCell ref="D48:D49"/>
    <mergeCell ref="O48:O49"/>
    <mergeCell ref="T48:T49"/>
    <mergeCell ref="E48:E49"/>
    <mergeCell ref="F48:F49"/>
    <mergeCell ref="G48:G49"/>
    <mergeCell ref="H48:H49"/>
    <mergeCell ref="I48:I49"/>
    <mergeCell ref="J48:J49"/>
    <mergeCell ref="A46:D46"/>
    <mergeCell ref="L46:L49"/>
    <mergeCell ref="M46:M49"/>
    <mergeCell ref="M40:M42"/>
    <mergeCell ref="O40:O41"/>
    <mergeCell ref="Q40:Q41"/>
    <mergeCell ref="T40:T41"/>
    <mergeCell ref="A41:D41"/>
    <mergeCell ref="T25:T26"/>
    <mergeCell ref="W25:Z25"/>
    <mergeCell ref="A34:D34"/>
    <mergeCell ref="L34:L36"/>
    <mergeCell ref="M34:M36"/>
    <mergeCell ref="O34:O35"/>
    <mergeCell ref="Q34:Q35"/>
    <mergeCell ref="T34:T35"/>
    <mergeCell ref="A35:D35"/>
    <mergeCell ref="W35:Z35"/>
    <mergeCell ref="H25:H26"/>
    <mergeCell ref="I25:I26"/>
    <mergeCell ref="J25:J26"/>
    <mergeCell ref="L25:L26"/>
    <mergeCell ref="M25:M26"/>
    <mergeCell ref="O25:O26"/>
    <mergeCell ref="A413:F413"/>
    <mergeCell ref="A414:F414"/>
    <mergeCell ref="AB25:AE25"/>
    <mergeCell ref="A1:T1"/>
    <mergeCell ref="W4:Z4"/>
    <mergeCell ref="A14:D14"/>
    <mergeCell ref="O14:O16"/>
    <mergeCell ref="Q14:Q15"/>
    <mergeCell ref="A15:D15"/>
    <mergeCell ref="A3:D3"/>
    <mergeCell ref="Q3:Q4"/>
    <mergeCell ref="A4:D4"/>
    <mergeCell ref="A23:D23"/>
    <mergeCell ref="A24:D24"/>
    <mergeCell ref="Q24:Q25"/>
    <mergeCell ref="A25:A26"/>
    <mergeCell ref="B25:B26"/>
    <mergeCell ref="C25:C26"/>
    <mergeCell ref="D25:D26"/>
    <mergeCell ref="E25:E26"/>
    <mergeCell ref="F25:F26"/>
    <mergeCell ref="G25:G26"/>
    <mergeCell ref="A40:D40"/>
    <mergeCell ref="L40:L42"/>
  </mergeCells>
  <printOptions horizontalCentered="1"/>
  <pageMargins left="1.1023622047244095" right="1.1023622047244095" top="0.74803149606299213" bottom="0.74803149606299213" header="0.31496062992125984" footer="0.31496062992125984"/>
  <pageSetup paperSize="5" scale="9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PRECIO DE REFERENCIA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Yohana Homez</dc:creator>
  <cp:lastModifiedBy>Xiomara Pineda</cp:lastModifiedBy>
  <cp:lastPrinted>2016-03-11T20:45:57Z</cp:lastPrinted>
  <dcterms:created xsi:type="dcterms:W3CDTF">2016-02-22T17:33:51Z</dcterms:created>
  <dcterms:modified xsi:type="dcterms:W3CDTF">2016-03-22T14:13:15Z</dcterms:modified>
</cp:coreProperties>
</file>