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0115" windowHeight="7995"/>
  </bookViews>
  <sheets>
    <sheet name="Hoja1" sheetId="1" r:id="rId1"/>
  </sheets>
  <calcPr calcId="145621"/>
</workbook>
</file>

<file path=xl/calcChain.xml><?xml version="1.0" encoding="utf-8"?>
<calcChain xmlns="http://schemas.openxmlformats.org/spreadsheetml/2006/main">
  <c r="I28" i="1" l="1"/>
  <c r="H28" i="1"/>
  <c r="G28" i="1"/>
  <c r="F28" i="1"/>
  <c r="I27" i="1"/>
  <c r="H27" i="1"/>
  <c r="G27" i="1"/>
  <c r="F27" i="1"/>
  <c r="I26" i="1"/>
  <c r="H26" i="1"/>
  <c r="G26" i="1"/>
  <c r="F26" i="1"/>
  <c r="J25" i="1"/>
  <c r="I25" i="1"/>
  <c r="H25" i="1"/>
  <c r="G25" i="1"/>
  <c r="F25" i="1"/>
  <c r="J24" i="1"/>
  <c r="I24" i="1"/>
  <c r="H24" i="1"/>
  <c r="G24" i="1"/>
  <c r="F24" i="1"/>
  <c r="J23" i="1"/>
  <c r="I23" i="1"/>
  <c r="H23" i="1"/>
  <c r="G23" i="1"/>
  <c r="F23" i="1"/>
  <c r="I22" i="1"/>
  <c r="H22" i="1"/>
  <c r="G22" i="1"/>
  <c r="F22" i="1"/>
  <c r="I21" i="1"/>
  <c r="H21" i="1"/>
  <c r="G21" i="1"/>
  <c r="F21" i="1"/>
  <c r="I20" i="1"/>
  <c r="H20" i="1"/>
  <c r="G20" i="1"/>
  <c r="F20" i="1"/>
  <c r="I19" i="1"/>
  <c r="H19" i="1"/>
  <c r="G19" i="1"/>
  <c r="F19" i="1"/>
  <c r="I18" i="1"/>
  <c r="H18" i="1"/>
  <c r="G18" i="1"/>
  <c r="F18" i="1"/>
  <c r="I17" i="1"/>
  <c r="H17" i="1"/>
  <c r="G17" i="1"/>
  <c r="F17" i="1"/>
  <c r="I16" i="1"/>
  <c r="H16" i="1"/>
  <c r="G16" i="1"/>
  <c r="F16" i="1"/>
  <c r="I15" i="1"/>
  <c r="H15" i="1"/>
  <c r="G15" i="1"/>
  <c r="F15" i="1"/>
  <c r="I14" i="1"/>
  <c r="H14" i="1"/>
  <c r="G14" i="1"/>
  <c r="F14" i="1"/>
  <c r="I13" i="1"/>
  <c r="H13" i="1"/>
  <c r="G13" i="1"/>
  <c r="F13" i="1"/>
  <c r="I12" i="1"/>
  <c r="H12" i="1"/>
  <c r="G12" i="1"/>
  <c r="F12" i="1"/>
  <c r="I11" i="1"/>
  <c r="H11" i="1"/>
  <c r="G11" i="1"/>
  <c r="F11" i="1"/>
  <c r="I10" i="1"/>
  <c r="H10" i="1"/>
  <c r="G10" i="1"/>
  <c r="F10" i="1"/>
  <c r="I9" i="1"/>
  <c r="H9" i="1"/>
  <c r="G9" i="1"/>
  <c r="F9" i="1"/>
  <c r="J8" i="1"/>
  <c r="I8" i="1"/>
  <c r="H8" i="1"/>
  <c r="G8" i="1"/>
  <c r="F8" i="1"/>
  <c r="I7" i="1"/>
  <c r="H7" i="1"/>
  <c r="G7" i="1"/>
  <c r="F7" i="1"/>
  <c r="I6" i="1"/>
  <c r="H6" i="1"/>
  <c r="G6" i="1"/>
  <c r="F6" i="1"/>
  <c r="J5" i="1"/>
  <c r="I5" i="1"/>
  <c r="H5" i="1"/>
  <c r="G5" i="1"/>
  <c r="F5" i="1"/>
</calcChain>
</file>

<file path=xl/sharedStrings.xml><?xml version="1.0" encoding="utf-8"?>
<sst xmlns="http://schemas.openxmlformats.org/spreadsheetml/2006/main" count="181" uniqueCount="145">
  <si>
    <t>No. DE OFERTA</t>
  </si>
  <si>
    <t xml:space="preserve">NOMBRE DE LA EMPRESA </t>
  </si>
  <si>
    <t>NIT.</t>
  </si>
  <si>
    <t>FORMULARIO SIIF</t>
  </si>
  <si>
    <t xml:space="preserve">ACTIVO CORRIENTE/PASIVO CORRIENTE </t>
  </si>
  <si>
    <t>PASIVO TOTAL/ACTIVO TOTAL* 100%</t>
  </si>
  <si>
    <t>UTILIDAD OPERACIONAL / PATRIMONIO * 100%</t>
  </si>
  <si>
    <t>UTILIDAD OPERACIONAL / ACTIVO TOTAL *100%</t>
  </si>
  <si>
    <t xml:space="preserve">GASTOS DE INTERESES / UTILIDAD OPERACIONAL </t>
  </si>
  <si>
    <t>REQUISITOS HABILITANTES FINANCIEROS</t>
  </si>
  <si>
    <t>RESULTADO DE VERIFICACION</t>
  </si>
  <si>
    <t xml:space="preserve">ESTADOS FINANCIEROS </t>
  </si>
  <si>
    <t>LIQUIDEZ &gt; 1,2</t>
  </si>
  <si>
    <t>ENDEUDAMIENTO &lt; 70%</t>
  </si>
  <si>
    <t>RENTABILIDAD DEL PATRIMONIO: &gt;  1%</t>
  </si>
  <si>
    <t>RENTABILIDAD DEL ACTIVO:     &gt;1</t>
  </si>
  <si>
    <t>RAZON DE COBERTURA &gt;1</t>
  </si>
  <si>
    <t>REGISTRO UNICO DE PROPONENTES “RUP”</t>
  </si>
  <si>
    <t>REGISTRO ÚNICO TRIBUTARIO (RUT).</t>
  </si>
  <si>
    <t>CERTIFICACION BANCARIA</t>
  </si>
  <si>
    <t>CUMPLE</t>
  </si>
  <si>
    <t>NO CUMPLE</t>
  </si>
  <si>
    <t>ACTIVO CORRIENTE</t>
  </si>
  <si>
    <t>PASIVO CORRIENTE</t>
  </si>
  <si>
    <t>PASIVO TOTAL</t>
  </si>
  <si>
    <t>ACTIVO TOTAL</t>
  </si>
  <si>
    <t>UTILIDAD OPERACIONAL</t>
  </si>
  <si>
    <t>PATRIMONIO</t>
  </si>
  <si>
    <t xml:space="preserve">GASTOS DE INTERESES </t>
  </si>
  <si>
    <t>DOCUMENTOS PENDIENTES</t>
  </si>
  <si>
    <t xml:space="preserve">W LORENZ </t>
  </si>
  <si>
    <t>830,007,935-4</t>
  </si>
  <si>
    <t>FOL. 45</t>
  </si>
  <si>
    <t>FOL. 32-34</t>
  </si>
  <si>
    <t>FOL. 009</t>
  </si>
  <si>
    <t>FOL. 046</t>
  </si>
  <si>
    <t>X</t>
  </si>
  <si>
    <t xml:space="preserve">SHERLEG </t>
  </si>
  <si>
    <t>FOL. 53</t>
  </si>
  <si>
    <t>FOL. 56-68</t>
  </si>
  <si>
    <t>FOL.55</t>
  </si>
  <si>
    <t>FOL. 54</t>
  </si>
  <si>
    <t>BIOTRONITECH</t>
  </si>
  <si>
    <t>FOL. 102</t>
  </si>
  <si>
    <t>FOL. 24-35</t>
  </si>
  <si>
    <t>FOL. ---</t>
  </si>
  <si>
    <t>FOL.103</t>
  </si>
  <si>
    <t xml:space="preserve">RUT </t>
  </si>
  <si>
    <t xml:space="preserve">COVIDIEN </t>
  </si>
  <si>
    <t>FOL. 70</t>
  </si>
  <si>
    <t>FOL. 54-66</t>
  </si>
  <si>
    <t>FOL 52</t>
  </si>
  <si>
    <t>FOL 71</t>
  </si>
  <si>
    <t>JOHNSON</t>
  </si>
  <si>
    <t>FOL. 96</t>
  </si>
  <si>
    <t>FOLIO  111-126</t>
  </si>
  <si>
    <t>FOLIO  100</t>
  </si>
  <si>
    <t>FOLIO 98</t>
  </si>
  <si>
    <t xml:space="preserve">PHARMAEUROPEA </t>
  </si>
  <si>
    <t>FOL. 181</t>
  </si>
  <si>
    <t>FOL. 142-175</t>
  </si>
  <si>
    <t>FOL. 185</t>
  </si>
  <si>
    <t>FOL.189</t>
  </si>
  <si>
    <t>VYGON</t>
  </si>
  <si>
    <t>FOL. 146</t>
  </si>
  <si>
    <t>FOL. 154-160</t>
  </si>
  <si>
    <t>FOL.150</t>
  </si>
  <si>
    <t>FOL. 148</t>
  </si>
  <si>
    <t>M &amp; M</t>
  </si>
  <si>
    <t>FOL 98</t>
  </si>
  <si>
    <t>FOL. 23-30</t>
  </si>
  <si>
    <t>FOL. 103</t>
  </si>
  <si>
    <t>UCIPHARMA</t>
  </si>
  <si>
    <t>FOL. 75</t>
  </si>
  <si>
    <t>FOL.77-106</t>
  </si>
  <si>
    <t>FOL.----</t>
  </si>
  <si>
    <t>FOL. 76</t>
  </si>
  <si>
    <t>QUIRURGICOS LTDA</t>
  </si>
  <si>
    <t>FOL. 87</t>
  </si>
  <si>
    <t>FOL. 55-80</t>
  </si>
  <si>
    <t>FOL. 93</t>
  </si>
  <si>
    <t>FOL. 89</t>
  </si>
  <si>
    <t>COBO Y ASOCIADOS</t>
  </si>
  <si>
    <t>FOL. 74</t>
  </si>
  <si>
    <t>FOL. 76-95</t>
  </si>
  <si>
    <t>FOL. 74A</t>
  </si>
  <si>
    <t xml:space="preserve">BOSTON SCIENTIFIC </t>
  </si>
  <si>
    <t>FOL. 119</t>
  </si>
  <si>
    <t>FOL. 111-118</t>
  </si>
  <si>
    <t>FOL. 121</t>
  </si>
  <si>
    <t>FOL. 120</t>
  </si>
  <si>
    <t xml:space="preserve">ST JUDE MEDICAL </t>
  </si>
  <si>
    <t>FOL. 43</t>
  </si>
  <si>
    <t>FOL. 29-32</t>
  </si>
  <si>
    <t>FOL. 46</t>
  </si>
  <si>
    <t>G BARCO</t>
  </si>
  <si>
    <t>FOL. 58</t>
  </si>
  <si>
    <t>FOL. 30-42</t>
  </si>
  <si>
    <t>FOL. 59</t>
  </si>
  <si>
    <t>FOL. 66</t>
  </si>
  <si>
    <t>CTP MEDICAL</t>
  </si>
  <si>
    <t>FOL. 55</t>
  </si>
  <si>
    <t>FOL. 59-72</t>
  </si>
  <si>
    <t>FOL. 56</t>
  </si>
  <si>
    <t>GILMEDICA</t>
  </si>
  <si>
    <t>FOL. 83</t>
  </si>
  <si>
    <t>FOL. 35-44</t>
  </si>
  <si>
    <t>FOL. 85</t>
  </si>
  <si>
    <t xml:space="preserve">TM MEDICAS </t>
  </si>
  <si>
    <t>FOL. 44</t>
  </si>
  <si>
    <t>FOL. 48-54</t>
  </si>
  <si>
    <t>FOL. 47</t>
  </si>
  <si>
    <t>LM INTRUMENTS</t>
  </si>
  <si>
    <t>FOL. 60</t>
  </si>
  <si>
    <t>FOL. 30-57</t>
  </si>
  <si>
    <t>FOL. 61</t>
  </si>
  <si>
    <t xml:space="preserve">VJ CARDIOSISTEMAS </t>
  </si>
  <si>
    <t>800,003,215-2</t>
  </si>
  <si>
    <t>FOL. 24</t>
  </si>
  <si>
    <t>FOL. 17</t>
  </si>
  <si>
    <t>FOL. 79</t>
  </si>
  <si>
    <t>ARROW MEDICAL</t>
  </si>
  <si>
    <t>811,001,723-3</t>
  </si>
  <si>
    <t>FOL. 066</t>
  </si>
  <si>
    <t>FOL. 068-076</t>
  </si>
  <si>
    <t>FOL. 067</t>
  </si>
  <si>
    <t>FOL. 089</t>
  </si>
  <si>
    <t>SYNTHES COLOMBIA</t>
  </si>
  <si>
    <t>FOL. 126</t>
  </si>
  <si>
    <t>FOL. 68-83</t>
  </si>
  <si>
    <t>FOL. 128</t>
  </si>
  <si>
    <t>FOL. 127</t>
  </si>
  <si>
    <t>B BRAUN</t>
  </si>
  <si>
    <t>FOL. 71</t>
  </si>
  <si>
    <t>FOL.40</t>
  </si>
  <si>
    <t>FOL. 63</t>
  </si>
  <si>
    <t>FOL. 72</t>
  </si>
  <si>
    <t>NEUROSPINE</t>
  </si>
  <si>
    <t>FOL. 86</t>
  </si>
  <si>
    <t>FOL. 18</t>
  </si>
  <si>
    <t>FOL. 29</t>
  </si>
  <si>
    <t>FOL. 28</t>
  </si>
  <si>
    <t>HOSPIMEDICS</t>
  </si>
  <si>
    <t>FOL. 95</t>
  </si>
  <si>
    <t>FOL. 42-53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</si>
</sst>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\ * #,##0.00_);_(&quot;$&quot;\ * \(#,##0.00\);_(&quot;$&quot;\ * &quot;-&quot;??_);_(@_)"/>
    <numFmt numFmtId="164" formatCode="&quot;$&quot;\ #,##0.00"/>
    <numFmt numFmtId="165" formatCode="0.0"/>
    <numFmt numFmtId="166" formatCode="_(&quot;$&quot;\ * #,##0_);_(&quot;$&quot;\ * \(#,##0\);_(&quot;$&quot;\ 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0" fillId="2" borderId="0" xfId="0" applyFill="1" applyAlignment="1">
      <alignment wrapText="1"/>
    </xf>
    <xf numFmtId="0" fontId="2" fillId="3" borderId="1" xfId="0" applyFont="1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0" fillId="0" borderId="0" xfId="0" applyAlignment="1">
      <alignment wrapText="1"/>
    </xf>
    <xf numFmtId="0" fontId="0" fillId="2" borderId="0" xfId="0" applyFill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2" borderId="0" xfId="0" applyFill="1"/>
    <xf numFmtId="0" fontId="0" fillId="2" borderId="1" xfId="0" applyFill="1" applyBorder="1" applyAlignment="1">
      <alignment horizontal="center"/>
    </xf>
    <xf numFmtId="164" fontId="0" fillId="2" borderId="1" xfId="1" applyNumberFormat="1" applyFont="1" applyFill="1" applyBorder="1" applyAlignment="1">
      <alignment horizontal="left" vertical="center" wrapText="1"/>
    </xf>
    <xf numFmtId="1" fontId="0" fillId="2" borderId="1" xfId="1" applyNumberFormat="1" applyFont="1" applyFill="1" applyBorder="1" applyAlignment="1">
      <alignment horizontal="center" vertical="center" wrapText="1"/>
    </xf>
    <xf numFmtId="165" fontId="0" fillId="2" borderId="1" xfId="0" applyNumberFormat="1" applyFill="1" applyBorder="1" applyAlignment="1">
      <alignment horizontal="center"/>
    </xf>
    <xf numFmtId="9" fontId="0" fillId="2" borderId="1" xfId="2" applyFont="1" applyFill="1" applyBorder="1" applyAlignment="1">
      <alignment horizontal="center"/>
    </xf>
    <xf numFmtId="0" fontId="0" fillId="2" borderId="1" xfId="2" applyNumberFormat="1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6" fontId="0" fillId="2" borderId="1" xfId="1" applyNumberFormat="1" applyFont="1" applyFill="1" applyBorder="1" applyAlignment="1">
      <alignment horizontal="center"/>
    </xf>
    <xf numFmtId="166" fontId="0" fillId="2" borderId="1" xfId="1" applyNumberFormat="1" applyFont="1" applyFill="1" applyBorder="1"/>
    <xf numFmtId="0" fontId="0" fillId="2" borderId="1" xfId="0" applyFill="1" applyBorder="1" applyAlignment="1">
      <alignment horizontal="center" wrapText="1"/>
    </xf>
    <xf numFmtId="2" fontId="0" fillId="2" borderId="1" xfId="2" applyNumberFormat="1" applyFont="1" applyFill="1" applyBorder="1" applyAlignment="1">
      <alignment horizontal="center"/>
    </xf>
    <xf numFmtId="0" fontId="0" fillId="2" borderId="1" xfId="0" applyFill="1" applyBorder="1"/>
    <xf numFmtId="166" fontId="0" fillId="2" borderId="1" xfId="0" applyNumberForma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W48"/>
  <sheetViews>
    <sheetView tabSelected="1" topLeftCell="K1" zoomScale="70" zoomScaleNormal="70" workbookViewId="0">
      <pane ySplit="4" topLeftCell="A17" activePane="bottomLeft" state="frozen"/>
      <selection pane="bottomLeft" activeCell="P24" sqref="P24"/>
    </sheetView>
  </sheetViews>
  <sheetFormatPr baseColWidth="10" defaultRowHeight="15" x14ac:dyDescent="0.25"/>
  <cols>
    <col min="1" max="1" width="11.42578125" style="11"/>
    <col min="2" max="2" width="11.28515625" customWidth="1"/>
    <col min="3" max="3" width="29.7109375" customWidth="1"/>
    <col min="4" max="4" width="17.42578125" customWidth="1"/>
    <col min="5" max="5" width="22.140625" customWidth="1"/>
    <col min="6" max="6" width="15.5703125" customWidth="1"/>
    <col min="7" max="7" width="17" customWidth="1"/>
    <col min="8" max="8" width="21.85546875" customWidth="1"/>
    <col min="9" max="10" width="20.42578125" customWidth="1"/>
    <col min="11" max="11" width="17.140625" customWidth="1"/>
    <col min="12" max="12" width="15.7109375" customWidth="1"/>
    <col min="13" max="13" width="19.5703125" customWidth="1"/>
    <col min="15" max="15" width="9.42578125" customWidth="1"/>
    <col min="16" max="16" width="24.42578125" customWidth="1"/>
    <col min="17" max="17" width="22.7109375" customWidth="1"/>
    <col min="18" max="19" width="22.85546875" customWidth="1"/>
    <col min="20" max="20" width="22.42578125" bestFit="1" customWidth="1"/>
    <col min="21" max="21" width="22.85546875" bestFit="1" customWidth="1"/>
    <col min="22" max="22" width="24" customWidth="1"/>
    <col min="23" max="23" width="28.5703125" bestFit="1" customWidth="1"/>
  </cols>
  <sheetData>
    <row r="3" spans="1:23" s="4" customFormat="1" ht="67.5" customHeight="1" x14ac:dyDescent="0.25">
      <c r="A3" s="1"/>
      <c r="B3" s="26" t="s">
        <v>0</v>
      </c>
      <c r="C3" s="26" t="s">
        <v>1</v>
      </c>
      <c r="D3" s="26" t="s">
        <v>2</v>
      </c>
      <c r="E3" s="27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5" t="s">
        <v>9</v>
      </c>
      <c r="L3" s="25"/>
      <c r="M3" s="25"/>
      <c r="N3" s="25" t="s">
        <v>10</v>
      </c>
      <c r="O3" s="25"/>
      <c r="P3" s="25" t="s">
        <v>11</v>
      </c>
      <c r="Q3" s="25"/>
      <c r="R3" s="25"/>
      <c r="S3" s="25"/>
      <c r="T3" s="25"/>
      <c r="U3" s="25"/>
      <c r="V3" s="25"/>
      <c r="W3" s="3"/>
    </row>
    <row r="4" spans="1:23" s="10" customFormat="1" ht="66" customHeight="1" x14ac:dyDescent="0.25">
      <c r="A4" s="5"/>
      <c r="B4" s="26"/>
      <c r="C4" s="26"/>
      <c r="D4" s="26"/>
      <c r="E4" s="28"/>
      <c r="F4" s="6" t="s">
        <v>12</v>
      </c>
      <c r="G4" s="6" t="s">
        <v>13</v>
      </c>
      <c r="H4" s="6" t="s">
        <v>14</v>
      </c>
      <c r="I4" s="6" t="s">
        <v>15</v>
      </c>
      <c r="J4" s="6" t="s">
        <v>16</v>
      </c>
      <c r="K4" s="6" t="s">
        <v>17</v>
      </c>
      <c r="L4" s="6" t="s">
        <v>18</v>
      </c>
      <c r="M4" s="6" t="s">
        <v>19</v>
      </c>
      <c r="N4" s="7" t="s">
        <v>20</v>
      </c>
      <c r="O4" s="7" t="s">
        <v>21</v>
      </c>
      <c r="P4" s="6" t="s">
        <v>22</v>
      </c>
      <c r="Q4" s="6" t="s">
        <v>23</v>
      </c>
      <c r="R4" s="6" t="s">
        <v>24</v>
      </c>
      <c r="S4" s="6" t="s">
        <v>25</v>
      </c>
      <c r="T4" s="6" t="s">
        <v>26</v>
      </c>
      <c r="U4" s="6" t="s">
        <v>27</v>
      </c>
      <c r="V4" s="8" t="s">
        <v>28</v>
      </c>
      <c r="W4" s="9" t="s">
        <v>29</v>
      </c>
    </row>
    <row r="5" spans="1:23" s="11" customFormat="1" ht="30" customHeight="1" x14ac:dyDescent="0.25">
      <c r="B5" s="12">
        <v>1</v>
      </c>
      <c r="C5" s="12" t="s">
        <v>30</v>
      </c>
      <c r="D5" s="13" t="s">
        <v>31</v>
      </c>
      <c r="E5" s="14" t="s">
        <v>32</v>
      </c>
      <c r="F5" s="15">
        <f t="shared" ref="F5:F15" si="0">P5/Q5</f>
        <v>4.6290128303317859</v>
      </c>
      <c r="G5" s="16">
        <f t="shared" ref="G5" si="1">R5/S5</f>
        <v>0.45689046596428906</v>
      </c>
      <c r="H5" s="16">
        <f t="shared" ref="H5:H7" si="2">T5/U5*100%</f>
        <v>4.3930768125764685E-2</v>
      </c>
      <c r="I5" s="16">
        <f>T5/S5*100%</f>
        <v>2.3859219006614921E-2</v>
      </c>
      <c r="J5" s="17">
        <f>+V5/T5</f>
        <v>0</v>
      </c>
      <c r="K5" s="12" t="s">
        <v>33</v>
      </c>
      <c r="L5" s="12" t="s">
        <v>34</v>
      </c>
      <c r="M5" s="12" t="s">
        <v>35</v>
      </c>
      <c r="N5" s="18" t="s">
        <v>36</v>
      </c>
      <c r="O5" s="18"/>
      <c r="P5" s="19">
        <v>3771825603</v>
      </c>
      <c r="Q5" s="19">
        <v>814822888</v>
      </c>
      <c r="R5" s="19">
        <v>2710140674</v>
      </c>
      <c r="S5" s="19">
        <v>5931707654</v>
      </c>
      <c r="T5" s="20">
        <v>141525912</v>
      </c>
      <c r="U5" s="20">
        <v>3221566980</v>
      </c>
      <c r="V5" s="20">
        <v>0</v>
      </c>
      <c r="W5" s="12"/>
    </row>
    <row r="6" spans="1:23" s="11" customFormat="1" ht="27.75" customHeight="1" x14ac:dyDescent="0.25">
      <c r="B6" s="12">
        <v>2</v>
      </c>
      <c r="C6" s="12" t="s">
        <v>37</v>
      </c>
      <c r="D6" s="13"/>
      <c r="E6" s="14" t="s">
        <v>38</v>
      </c>
      <c r="F6" s="15">
        <f t="shared" si="0"/>
        <v>1.4454442730358452</v>
      </c>
      <c r="G6" s="16">
        <f>R6/S6</f>
        <v>0.6737044403407052</v>
      </c>
      <c r="H6" s="16">
        <f>T6/U6*100%</f>
        <v>1.2333032778430115</v>
      </c>
      <c r="I6" s="16">
        <f>T6/S6*100%</f>
        <v>0.40242138327342819</v>
      </c>
      <c r="J6" s="17">
        <v>21.62</v>
      </c>
      <c r="K6" s="12" t="s">
        <v>39</v>
      </c>
      <c r="L6" s="12" t="s">
        <v>40</v>
      </c>
      <c r="M6" s="21" t="s">
        <v>41</v>
      </c>
      <c r="N6" s="18" t="s">
        <v>36</v>
      </c>
      <c r="O6" s="18"/>
      <c r="P6" s="19">
        <v>10596388019</v>
      </c>
      <c r="Q6" s="19">
        <v>7330886577</v>
      </c>
      <c r="R6" s="19">
        <v>9252654425</v>
      </c>
      <c r="S6" s="19">
        <v>13733996499</v>
      </c>
      <c r="T6" s="20">
        <v>5526853869</v>
      </c>
      <c r="U6" s="20">
        <v>4481342074</v>
      </c>
      <c r="V6" s="20">
        <v>255569993</v>
      </c>
      <c r="W6" s="12"/>
    </row>
    <row r="7" spans="1:23" s="11" customFormat="1" ht="32.25" customHeight="1" x14ac:dyDescent="0.25">
      <c r="B7" s="12">
        <v>3</v>
      </c>
      <c r="C7" s="12" t="s">
        <v>42</v>
      </c>
      <c r="D7" s="13"/>
      <c r="E7" s="14" t="s">
        <v>43</v>
      </c>
      <c r="F7" s="15">
        <f t="shared" si="0"/>
        <v>1.3093722888738186</v>
      </c>
      <c r="G7" s="16">
        <f t="shared" ref="G7:G28" si="3">R7/S7</f>
        <v>0.65859805448473951</v>
      </c>
      <c r="H7" s="16">
        <f t="shared" si="2"/>
        <v>0.75051375052171621</v>
      </c>
      <c r="I7" s="16">
        <f t="shared" ref="I7:I28" si="4">T7/S7</f>
        <v>0.2562268545640688</v>
      </c>
      <c r="J7" s="17">
        <v>10.7</v>
      </c>
      <c r="K7" s="12" t="s">
        <v>44</v>
      </c>
      <c r="L7" s="12" t="s">
        <v>45</v>
      </c>
      <c r="M7" s="21" t="s">
        <v>46</v>
      </c>
      <c r="N7" s="18"/>
      <c r="O7" s="18" t="s">
        <v>36</v>
      </c>
      <c r="P7" s="19">
        <v>13178931389</v>
      </c>
      <c r="Q7" s="19">
        <v>10065075839</v>
      </c>
      <c r="R7" s="19">
        <v>11302644545</v>
      </c>
      <c r="S7" s="19">
        <v>17161673145</v>
      </c>
      <c r="T7" s="20">
        <v>4397281529</v>
      </c>
      <c r="U7" s="20">
        <v>5859028600</v>
      </c>
      <c r="V7" s="20">
        <v>410763091</v>
      </c>
      <c r="W7" s="12" t="s">
        <v>47</v>
      </c>
    </row>
    <row r="8" spans="1:23" s="11" customFormat="1" ht="43.5" customHeight="1" x14ac:dyDescent="0.25">
      <c r="B8" s="18">
        <v>4</v>
      </c>
      <c r="C8" s="12" t="s">
        <v>48</v>
      </c>
      <c r="D8" s="13"/>
      <c r="E8" s="14" t="s">
        <v>49</v>
      </c>
      <c r="F8" s="15">
        <f t="shared" si="0"/>
        <v>3.8541191164714372</v>
      </c>
      <c r="G8" s="16">
        <f t="shared" si="3"/>
        <v>0.23852617973948281</v>
      </c>
      <c r="H8" s="16">
        <f>T8/U8*100%</f>
        <v>0.13843099291943431</v>
      </c>
      <c r="I8" s="16">
        <f t="shared" si="4"/>
        <v>0.10541157702081826</v>
      </c>
      <c r="J8" s="17">
        <f t="shared" ref="J8:J25" si="5">+V8/T8</f>
        <v>0</v>
      </c>
      <c r="K8" s="12" t="s">
        <v>50</v>
      </c>
      <c r="L8" s="12" t="s">
        <v>51</v>
      </c>
      <c r="M8" s="12" t="s">
        <v>52</v>
      </c>
      <c r="N8" s="18" t="s">
        <v>36</v>
      </c>
      <c r="O8" s="18"/>
      <c r="P8" s="19">
        <v>64535629000</v>
      </c>
      <c r="Q8" s="19">
        <v>16744586000</v>
      </c>
      <c r="R8" s="19">
        <v>16744586000</v>
      </c>
      <c r="S8" s="19">
        <v>70200202000</v>
      </c>
      <c r="T8" s="20">
        <v>7399914000</v>
      </c>
      <c r="U8" s="19">
        <v>53455616000</v>
      </c>
      <c r="V8" s="20">
        <v>0</v>
      </c>
      <c r="W8" s="12"/>
    </row>
    <row r="9" spans="1:23" s="11" customFormat="1" ht="32.25" customHeight="1" x14ac:dyDescent="0.25">
      <c r="B9" s="12">
        <v>5</v>
      </c>
      <c r="C9" s="12" t="s">
        <v>53</v>
      </c>
      <c r="D9" s="13"/>
      <c r="E9" s="14" t="s">
        <v>54</v>
      </c>
      <c r="F9" s="15">
        <f t="shared" si="0"/>
        <v>2.2080909007458627</v>
      </c>
      <c r="G9" s="16">
        <f t="shared" si="3"/>
        <v>0.32717465676337765</v>
      </c>
      <c r="H9" s="16">
        <f t="shared" ref="H9:H28" si="6">T9/U9*100%</f>
        <v>0.35965918626950777</v>
      </c>
      <c r="I9" s="16">
        <f>T9/S9</f>
        <v>0.24199293607169947</v>
      </c>
      <c r="J9" s="17">
        <v>116.53</v>
      </c>
      <c r="K9" s="12" t="s">
        <v>55</v>
      </c>
      <c r="L9" s="12" t="s">
        <v>56</v>
      </c>
      <c r="M9" s="21" t="s">
        <v>57</v>
      </c>
      <c r="N9" s="18" t="s">
        <v>36</v>
      </c>
      <c r="O9" s="18"/>
      <c r="P9" s="19">
        <v>334236633000</v>
      </c>
      <c r="Q9" s="19">
        <v>151369055000</v>
      </c>
      <c r="R9" s="19">
        <v>229798992000</v>
      </c>
      <c r="S9" s="19">
        <v>702374060000</v>
      </c>
      <c r="T9" s="20">
        <v>169969561000</v>
      </c>
      <c r="U9" s="20">
        <v>472585068000</v>
      </c>
      <c r="V9" s="20">
        <v>1458615000</v>
      </c>
      <c r="W9" s="12"/>
    </row>
    <row r="10" spans="1:23" s="11" customFormat="1" ht="27.75" customHeight="1" x14ac:dyDescent="0.25">
      <c r="B10" s="12">
        <v>6</v>
      </c>
      <c r="C10" s="12" t="s">
        <v>58</v>
      </c>
      <c r="D10" s="13"/>
      <c r="E10" s="14" t="s">
        <v>59</v>
      </c>
      <c r="F10" s="15">
        <f t="shared" si="0"/>
        <v>2.6998258698309257</v>
      </c>
      <c r="G10" s="16">
        <f t="shared" si="3"/>
        <v>0.46383303347915716</v>
      </c>
      <c r="H10" s="16">
        <f t="shared" si="6"/>
        <v>8.4456100653631794E-2</v>
      </c>
      <c r="I10" s="16">
        <f t="shared" si="4"/>
        <v>4.5282571291636736E-2</v>
      </c>
      <c r="J10" s="17">
        <v>2.29</v>
      </c>
      <c r="K10" s="12" t="s">
        <v>60</v>
      </c>
      <c r="L10" s="12" t="s">
        <v>61</v>
      </c>
      <c r="M10" s="21" t="s">
        <v>62</v>
      </c>
      <c r="N10" s="18" t="s">
        <v>36</v>
      </c>
      <c r="O10" s="18"/>
      <c r="P10" s="19">
        <v>21793674691</v>
      </c>
      <c r="Q10" s="19">
        <v>8072251968</v>
      </c>
      <c r="R10" s="19">
        <v>15929352171</v>
      </c>
      <c r="S10" s="19">
        <v>34342858359</v>
      </c>
      <c r="T10" s="20">
        <v>1555132932</v>
      </c>
      <c r="U10" s="20">
        <v>18413506188</v>
      </c>
      <c r="V10" s="20">
        <v>678905063</v>
      </c>
      <c r="W10" s="12"/>
    </row>
    <row r="11" spans="1:23" s="11" customFormat="1" ht="27.75" customHeight="1" x14ac:dyDescent="0.25">
      <c r="B11" s="12">
        <v>7</v>
      </c>
      <c r="C11" s="12" t="s">
        <v>63</v>
      </c>
      <c r="D11" s="13"/>
      <c r="E11" s="14" t="s">
        <v>64</v>
      </c>
      <c r="F11" s="15">
        <f t="shared" si="0"/>
        <v>1.7653530134434374</v>
      </c>
      <c r="G11" s="16">
        <f t="shared" si="3"/>
        <v>0.32711684072530534</v>
      </c>
      <c r="H11" s="16">
        <f t="shared" si="6"/>
        <v>8.3844583053917607E-2</v>
      </c>
      <c r="I11" s="16">
        <f t="shared" si="4"/>
        <v>5.641760793338961E-2</v>
      </c>
      <c r="J11" s="22">
        <v>2625.39</v>
      </c>
      <c r="K11" s="12" t="s">
        <v>65</v>
      </c>
      <c r="L11" s="12" t="s">
        <v>66</v>
      </c>
      <c r="M11" s="21" t="s">
        <v>67</v>
      </c>
      <c r="N11" s="18" t="s">
        <v>36</v>
      </c>
      <c r="O11" s="18"/>
      <c r="P11" s="19">
        <v>12823376000</v>
      </c>
      <c r="Q11" s="19">
        <v>7263916000</v>
      </c>
      <c r="R11" s="19">
        <v>8296196000</v>
      </c>
      <c r="S11" s="19">
        <v>25361568000</v>
      </c>
      <c r="T11" s="20">
        <v>1430839000</v>
      </c>
      <c r="U11" s="20">
        <v>17065372000</v>
      </c>
      <c r="V11" s="20">
        <v>545000</v>
      </c>
      <c r="W11" s="12"/>
    </row>
    <row r="12" spans="1:23" s="11" customFormat="1" ht="27.75" customHeight="1" x14ac:dyDescent="0.25">
      <c r="B12" s="12">
        <v>8</v>
      </c>
      <c r="C12" s="12" t="s">
        <v>68</v>
      </c>
      <c r="D12" s="13"/>
      <c r="E12" s="14" t="s">
        <v>69</v>
      </c>
      <c r="F12" s="15">
        <f t="shared" si="0"/>
        <v>3.5432240613512116</v>
      </c>
      <c r="G12" s="16">
        <f t="shared" si="3"/>
        <v>0.24705764688580181</v>
      </c>
      <c r="H12" s="16">
        <f t="shared" si="6"/>
        <v>0.20628439816738614</v>
      </c>
      <c r="I12" s="16">
        <f t="shared" si="4"/>
        <v>0.1553202601668979</v>
      </c>
      <c r="J12" s="22">
        <v>38.19</v>
      </c>
      <c r="K12" s="12" t="s">
        <v>70</v>
      </c>
      <c r="L12" s="12" t="s">
        <v>71</v>
      </c>
      <c r="M12" s="21" t="s">
        <v>43</v>
      </c>
      <c r="N12" s="18" t="s">
        <v>36</v>
      </c>
      <c r="O12" s="18"/>
      <c r="P12" s="19">
        <v>2339154404</v>
      </c>
      <c r="Q12" s="19">
        <v>660176823</v>
      </c>
      <c r="R12" s="19">
        <v>660176823</v>
      </c>
      <c r="S12" s="19">
        <v>2672157010</v>
      </c>
      <c r="T12" s="20">
        <v>415040122</v>
      </c>
      <c r="U12" s="20">
        <v>2011980187</v>
      </c>
      <c r="V12" s="19">
        <v>10867404.41</v>
      </c>
      <c r="W12" s="12"/>
    </row>
    <row r="13" spans="1:23" s="11" customFormat="1" ht="27.75" customHeight="1" x14ac:dyDescent="0.25">
      <c r="B13" s="12">
        <v>9</v>
      </c>
      <c r="C13" s="12" t="s">
        <v>72</v>
      </c>
      <c r="D13" s="13"/>
      <c r="E13" s="14" t="s">
        <v>73</v>
      </c>
      <c r="F13" s="15">
        <f t="shared" si="0"/>
        <v>2.2483523651105415</v>
      </c>
      <c r="G13" s="16">
        <f t="shared" si="3"/>
        <v>0.37231409623047917</v>
      </c>
      <c r="H13" s="16">
        <f t="shared" si="6"/>
        <v>0.18723276633421254</v>
      </c>
      <c r="I13" s="16">
        <f t="shared" si="4"/>
        <v>0.11752336815175772</v>
      </c>
      <c r="J13" s="22">
        <v>16.149999999999999</v>
      </c>
      <c r="K13" s="12" t="s">
        <v>74</v>
      </c>
      <c r="L13" s="12" t="s">
        <v>75</v>
      </c>
      <c r="M13" s="21" t="s">
        <v>76</v>
      </c>
      <c r="N13" s="18"/>
      <c r="O13" s="18" t="s">
        <v>36</v>
      </c>
      <c r="P13" s="19">
        <v>13986893424</v>
      </c>
      <c r="Q13" s="19">
        <v>6220952570</v>
      </c>
      <c r="R13" s="19">
        <v>10838371474</v>
      </c>
      <c r="S13" s="19">
        <v>29110827615</v>
      </c>
      <c r="T13" s="20">
        <v>3421202511</v>
      </c>
      <c r="U13" s="20">
        <v>18272456141</v>
      </c>
      <c r="V13" s="20">
        <v>211782028</v>
      </c>
      <c r="W13" s="12" t="s">
        <v>47</v>
      </c>
    </row>
    <row r="14" spans="1:23" s="11" customFormat="1" ht="27.75" customHeight="1" x14ac:dyDescent="0.25">
      <c r="B14" s="12">
        <v>10</v>
      </c>
      <c r="C14" s="12" t="s">
        <v>77</v>
      </c>
      <c r="D14" s="13"/>
      <c r="E14" s="14" t="s">
        <v>78</v>
      </c>
      <c r="F14" s="15">
        <f t="shared" si="0"/>
        <v>3.1604835210870368</v>
      </c>
      <c r="G14" s="16">
        <f t="shared" si="3"/>
        <v>0.25537980565929602</v>
      </c>
      <c r="H14" s="16">
        <f t="shared" si="6"/>
        <v>0.21846975448219136</v>
      </c>
      <c r="I14" s="16">
        <f t="shared" si="4"/>
        <v>0.16267699104009523</v>
      </c>
      <c r="J14" s="22">
        <v>269.51</v>
      </c>
      <c r="K14" s="12" t="s">
        <v>79</v>
      </c>
      <c r="L14" s="12" t="s">
        <v>80</v>
      </c>
      <c r="M14" s="21" t="s">
        <v>81</v>
      </c>
      <c r="N14" s="18" t="s">
        <v>36</v>
      </c>
      <c r="O14" s="18"/>
      <c r="P14" s="19">
        <v>15932439553</v>
      </c>
      <c r="Q14" s="19">
        <v>5041139891</v>
      </c>
      <c r="R14" s="19">
        <v>5041139891</v>
      </c>
      <c r="S14" s="19">
        <v>19739774952</v>
      </c>
      <c r="T14" s="20">
        <v>3211207193</v>
      </c>
      <c r="U14" s="20">
        <v>14698635061</v>
      </c>
      <c r="V14" s="20">
        <v>11914706</v>
      </c>
      <c r="W14" s="12"/>
    </row>
    <row r="15" spans="1:23" s="11" customFormat="1" ht="27.75" customHeight="1" x14ac:dyDescent="0.25">
      <c r="B15" s="12">
        <v>11</v>
      </c>
      <c r="C15" s="12" t="s">
        <v>82</v>
      </c>
      <c r="D15" s="13"/>
      <c r="E15" s="18" t="s">
        <v>83</v>
      </c>
      <c r="F15" s="15">
        <f t="shared" si="0"/>
        <v>1.680391642724488</v>
      </c>
      <c r="G15" s="16">
        <f t="shared" si="3"/>
        <v>0.52549269653240804</v>
      </c>
      <c r="H15" s="16">
        <f t="shared" si="6"/>
        <v>0.14754477091583618</v>
      </c>
      <c r="I15" s="16">
        <f t="shared" si="4"/>
        <v>7.0011071388017015E-2</v>
      </c>
      <c r="J15" s="22">
        <v>6.02</v>
      </c>
      <c r="K15" s="12" t="s">
        <v>84</v>
      </c>
      <c r="L15" s="12" t="s">
        <v>85</v>
      </c>
      <c r="M15" s="21" t="s">
        <v>73</v>
      </c>
      <c r="N15" s="18" t="s">
        <v>36</v>
      </c>
      <c r="O15" s="18"/>
      <c r="P15" s="19">
        <v>24275251410</v>
      </c>
      <c r="Q15" s="19">
        <v>14446186706</v>
      </c>
      <c r="R15" s="19">
        <v>14556186706</v>
      </c>
      <c r="S15" s="19">
        <v>27700074239</v>
      </c>
      <c r="T15" s="20">
        <v>1939311875</v>
      </c>
      <c r="U15" s="20">
        <v>13143887533</v>
      </c>
      <c r="V15" s="20">
        <v>321998727</v>
      </c>
      <c r="W15" s="12"/>
    </row>
    <row r="16" spans="1:23" s="11" customFormat="1" ht="27.75" customHeight="1" x14ac:dyDescent="0.25">
      <c r="B16" s="18">
        <v>12</v>
      </c>
      <c r="C16" s="12" t="s">
        <v>86</v>
      </c>
      <c r="D16" s="13"/>
      <c r="E16" s="14" t="s">
        <v>87</v>
      </c>
      <c r="F16" s="15">
        <f>P16/Q16</f>
        <v>3.1629389928040039</v>
      </c>
      <c r="G16" s="16">
        <f t="shared" si="3"/>
        <v>0.51896886629054573</v>
      </c>
      <c r="H16" s="16">
        <f t="shared" si="6"/>
        <v>7.0068062879160398E-2</v>
      </c>
      <c r="I16" s="16">
        <f t="shared" si="4"/>
        <v>3.3704919723587856E-2</v>
      </c>
      <c r="J16" s="22">
        <v>0</v>
      </c>
      <c r="K16" s="23" t="s">
        <v>88</v>
      </c>
      <c r="L16" s="23" t="s">
        <v>89</v>
      </c>
      <c r="M16" s="23" t="s">
        <v>90</v>
      </c>
      <c r="N16" s="18" t="s">
        <v>36</v>
      </c>
      <c r="O16" s="18"/>
      <c r="P16" s="20">
        <v>65482016000</v>
      </c>
      <c r="Q16" s="20">
        <v>20702902000</v>
      </c>
      <c r="R16" s="20">
        <v>35020974000</v>
      </c>
      <c r="S16" s="20">
        <v>67481840000</v>
      </c>
      <c r="T16" s="20">
        <v>2274470000</v>
      </c>
      <c r="U16" s="20">
        <v>32460866000</v>
      </c>
      <c r="V16" s="20">
        <v>0</v>
      </c>
      <c r="W16" s="12"/>
    </row>
    <row r="17" spans="2:23" s="11" customFormat="1" ht="27.75" customHeight="1" x14ac:dyDescent="0.25">
      <c r="B17" s="12">
        <v>13</v>
      </c>
      <c r="C17" s="12" t="s">
        <v>91</v>
      </c>
      <c r="D17" s="13"/>
      <c r="E17" s="14" t="s">
        <v>92</v>
      </c>
      <c r="F17" s="15">
        <f t="shared" ref="F17:F28" si="7">P17/Q17</f>
        <v>1.7228588511949459</v>
      </c>
      <c r="G17" s="16">
        <f t="shared" si="3"/>
        <v>0.52844674615436427</v>
      </c>
      <c r="H17" s="16">
        <f t="shared" si="6"/>
        <v>0.32665484016340285</v>
      </c>
      <c r="I17" s="16">
        <f t="shared" si="4"/>
        <v>0.15403515276347868</v>
      </c>
      <c r="J17" s="22">
        <v>23919.99</v>
      </c>
      <c r="K17" s="23" t="s">
        <v>93</v>
      </c>
      <c r="L17" s="23" t="s">
        <v>94</v>
      </c>
      <c r="M17" s="23" t="s">
        <v>32</v>
      </c>
      <c r="N17" s="18" t="s">
        <v>36</v>
      </c>
      <c r="O17" s="18"/>
      <c r="P17" s="20">
        <v>54260187000</v>
      </c>
      <c r="Q17" s="20">
        <v>31494273000</v>
      </c>
      <c r="R17" s="20">
        <v>31494273000</v>
      </c>
      <c r="S17" s="20">
        <v>59597818000</v>
      </c>
      <c r="T17" s="20">
        <v>9180159000</v>
      </c>
      <c r="U17" s="20">
        <v>28103545000</v>
      </c>
      <c r="V17" s="20">
        <v>383786</v>
      </c>
      <c r="W17" s="12"/>
    </row>
    <row r="18" spans="2:23" s="11" customFormat="1" ht="27.75" customHeight="1" x14ac:dyDescent="0.25">
      <c r="B18" s="12">
        <v>14</v>
      </c>
      <c r="C18" s="12" t="s">
        <v>95</v>
      </c>
      <c r="D18" s="13"/>
      <c r="E18" s="14" t="s">
        <v>96</v>
      </c>
      <c r="F18" s="15">
        <f t="shared" si="7"/>
        <v>4.2289738308981972</v>
      </c>
      <c r="G18" s="16">
        <f t="shared" si="3"/>
        <v>0.20292108235781431</v>
      </c>
      <c r="H18" s="16">
        <f t="shared" si="6"/>
        <v>0.33942866390293974</v>
      </c>
      <c r="I18" s="16">
        <f t="shared" si="4"/>
        <v>0.27055143204048843</v>
      </c>
      <c r="J18" s="22">
        <v>1357.42</v>
      </c>
      <c r="K18" s="23" t="s">
        <v>97</v>
      </c>
      <c r="L18" s="23" t="s">
        <v>98</v>
      </c>
      <c r="M18" s="23" t="s">
        <v>99</v>
      </c>
      <c r="N18" s="18" t="s">
        <v>36</v>
      </c>
      <c r="O18" s="18"/>
      <c r="P18" s="20">
        <v>29676588905</v>
      </c>
      <c r="Q18" s="20">
        <v>7017444442</v>
      </c>
      <c r="R18" s="20">
        <v>7017444442</v>
      </c>
      <c r="S18" s="20">
        <v>34582135875</v>
      </c>
      <c r="T18" s="20">
        <v>9356246384</v>
      </c>
      <c r="U18" s="20">
        <v>27564691433</v>
      </c>
      <c r="V18" s="20">
        <v>6892652</v>
      </c>
      <c r="W18" s="12"/>
    </row>
    <row r="19" spans="2:23" s="11" customFormat="1" ht="27.75" customHeight="1" x14ac:dyDescent="0.25">
      <c r="B19" s="12">
        <v>15</v>
      </c>
      <c r="C19" s="12" t="s">
        <v>100</v>
      </c>
      <c r="D19" s="13"/>
      <c r="E19" s="14" t="s">
        <v>101</v>
      </c>
      <c r="F19" s="15">
        <f t="shared" si="7"/>
        <v>1.9046891670520452</v>
      </c>
      <c r="G19" s="16">
        <f t="shared" si="3"/>
        <v>0.55595096017077239</v>
      </c>
      <c r="H19" s="16">
        <f t="shared" si="6"/>
        <v>0.31971393857882607</v>
      </c>
      <c r="I19" s="16">
        <f t="shared" si="4"/>
        <v>0.14210421440669524</v>
      </c>
      <c r="J19" s="22">
        <v>27.16</v>
      </c>
      <c r="K19" s="23" t="s">
        <v>102</v>
      </c>
      <c r="L19" s="23" t="s">
        <v>96</v>
      </c>
      <c r="M19" s="23" t="s">
        <v>103</v>
      </c>
      <c r="N19" s="18" t="s">
        <v>36</v>
      </c>
      <c r="O19" s="18"/>
      <c r="P19" s="20">
        <v>7108799000</v>
      </c>
      <c r="Q19" s="20">
        <v>3732262000</v>
      </c>
      <c r="R19" s="20">
        <v>5245275000</v>
      </c>
      <c r="S19" s="20">
        <v>9434780000</v>
      </c>
      <c r="T19" s="20">
        <v>1340722000</v>
      </c>
      <c r="U19" s="20">
        <v>4193505000</v>
      </c>
      <c r="V19" s="20">
        <v>49359000</v>
      </c>
      <c r="W19" s="12"/>
    </row>
    <row r="20" spans="2:23" s="11" customFormat="1" ht="27.75" customHeight="1" x14ac:dyDescent="0.25">
      <c r="B20" s="18">
        <v>16</v>
      </c>
      <c r="C20" s="12" t="s">
        <v>104</v>
      </c>
      <c r="D20" s="13"/>
      <c r="E20" s="14" t="s">
        <v>105</v>
      </c>
      <c r="F20" s="15">
        <f t="shared" si="7"/>
        <v>1.7280300726489755</v>
      </c>
      <c r="G20" s="16">
        <f t="shared" si="3"/>
        <v>0.59649114228450129</v>
      </c>
      <c r="H20" s="16">
        <f t="shared" si="6"/>
        <v>0.13003539284210167</v>
      </c>
      <c r="I20" s="16">
        <f t="shared" si="4"/>
        <v>5.2470432828302591E-2</v>
      </c>
      <c r="J20" s="22">
        <v>3.8</v>
      </c>
      <c r="K20" s="23" t="s">
        <v>106</v>
      </c>
      <c r="L20" s="23" t="s">
        <v>78</v>
      </c>
      <c r="M20" s="23" t="s">
        <v>107</v>
      </c>
      <c r="N20" s="18" t="s">
        <v>36</v>
      </c>
      <c r="O20" s="18"/>
      <c r="P20" s="20">
        <v>27465669754</v>
      </c>
      <c r="Q20" s="20">
        <v>15894208202</v>
      </c>
      <c r="R20" s="20">
        <v>19642018029</v>
      </c>
      <c r="S20" s="20">
        <v>32929270255</v>
      </c>
      <c r="T20" s="20">
        <v>1727813063</v>
      </c>
      <c r="U20" s="20">
        <v>13287252226</v>
      </c>
      <c r="V20" s="20">
        <v>141525912</v>
      </c>
      <c r="W20" s="12"/>
    </row>
    <row r="21" spans="2:23" s="11" customFormat="1" ht="27.75" customHeight="1" x14ac:dyDescent="0.25">
      <c r="B21" s="12">
        <v>17</v>
      </c>
      <c r="C21" s="12" t="s">
        <v>108</v>
      </c>
      <c r="D21" s="13"/>
      <c r="E21" s="14" t="s">
        <v>109</v>
      </c>
      <c r="F21" s="15">
        <f t="shared" si="7"/>
        <v>1.6030078820586522</v>
      </c>
      <c r="G21" s="16">
        <f t="shared" si="3"/>
        <v>0.61611657254647945</v>
      </c>
      <c r="H21" s="16">
        <f t="shared" si="6"/>
        <v>0.37519899698173576</v>
      </c>
      <c r="I21" s="16">
        <f t="shared" si="4"/>
        <v>0.14403267693847185</v>
      </c>
      <c r="J21" s="22">
        <v>25.95</v>
      </c>
      <c r="K21" s="23" t="s">
        <v>110</v>
      </c>
      <c r="L21" s="23" t="s">
        <v>111</v>
      </c>
      <c r="M21" s="23" t="s">
        <v>94</v>
      </c>
      <c r="N21" s="18" t="s">
        <v>36</v>
      </c>
      <c r="O21" s="18"/>
      <c r="P21" s="20">
        <v>8317665754</v>
      </c>
      <c r="Q21" s="20">
        <v>5188786560</v>
      </c>
      <c r="R21" s="20">
        <v>5251542818</v>
      </c>
      <c r="S21" s="20">
        <v>8523618828</v>
      </c>
      <c r="T21" s="20">
        <v>1227679637</v>
      </c>
      <c r="U21" s="20">
        <v>3272076010</v>
      </c>
      <c r="V21" s="20">
        <v>47304170</v>
      </c>
      <c r="W21" s="12"/>
    </row>
    <row r="22" spans="2:23" s="11" customFormat="1" ht="27.75" customHeight="1" x14ac:dyDescent="0.25">
      <c r="B22" s="12">
        <v>18</v>
      </c>
      <c r="C22" s="12" t="s">
        <v>112</v>
      </c>
      <c r="D22" s="13"/>
      <c r="E22" s="14" t="s">
        <v>113</v>
      </c>
      <c r="F22" s="15">
        <f t="shared" si="7"/>
        <v>3.2450323138005439</v>
      </c>
      <c r="G22" s="16">
        <f t="shared" si="3"/>
        <v>0.22640401996415574</v>
      </c>
      <c r="H22" s="16">
        <f t="shared" si="6"/>
        <v>0.22230094357708924</v>
      </c>
      <c r="I22" s="16">
        <f t="shared" si="4"/>
        <v>0.17197111630941125</v>
      </c>
      <c r="J22" s="22">
        <v>247.36</v>
      </c>
      <c r="K22" s="23" t="s">
        <v>114</v>
      </c>
      <c r="L22" s="23" t="s">
        <v>98</v>
      </c>
      <c r="M22" s="23" t="s">
        <v>115</v>
      </c>
      <c r="N22" s="18" t="s">
        <v>36</v>
      </c>
      <c r="O22" s="18"/>
      <c r="P22" s="20">
        <v>26960677966</v>
      </c>
      <c r="Q22" s="20">
        <v>8308292602</v>
      </c>
      <c r="R22" s="20">
        <v>8327659797</v>
      </c>
      <c r="S22" s="20">
        <v>36782296526</v>
      </c>
      <c r="T22" s="20">
        <v>6325492594</v>
      </c>
      <c r="U22" s="20">
        <v>28454636729</v>
      </c>
      <c r="V22" s="20">
        <v>25571096</v>
      </c>
      <c r="W22" s="12"/>
    </row>
    <row r="23" spans="2:23" s="11" customFormat="1" ht="27.75" customHeight="1" x14ac:dyDescent="0.25">
      <c r="B23" s="12">
        <v>19</v>
      </c>
      <c r="C23" s="12" t="s">
        <v>116</v>
      </c>
      <c r="D23" s="13" t="s">
        <v>117</v>
      </c>
      <c r="E23" s="14" t="s">
        <v>118</v>
      </c>
      <c r="F23" s="15">
        <f t="shared" si="7"/>
        <v>2.4469487073113587</v>
      </c>
      <c r="G23" s="16">
        <f t="shared" si="3"/>
        <v>0.38689709010424794</v>
      </c>
      <c r="H23" s="16">
        <f t="shared" si="6"/>
        <v>0.54154328189914669</v>
      </c>
      <c r="I23" s="16">
        <f t="shared" si="4"/>
        <v>0.33202176196686239</v>
      </c>
      <c r="J23" s="22">
        <f t="shared" si="5"/>
        <v>0</v>
      </c>
      <c r="K23" s="23" t="s">
        <v>119</v>
      </c>
      <c r="L23" s="23" t="s">
        <v>45</v>
      </c>
      <c r="M23" s="23" t="s">
        <v>120</v>
      </c>
      <c r="N23" s="18"/>
      <c r="O23" s="18" t="s">
        <v>36</v>
      </c>
      <c r="P23" s="20">
        <v>6753263735</v>
      </c>
      <c r="Q23" s="20">
        <v>2759871392</v>
      </c>
      <c r="R23" s="20">
        <v>2759871392</v>
      </c>
      <c r="S23" s="20">
        <v>7133347504</v>
      </c>
      <c r="T23" s="20">
        <v>2368426607</v>
      </c>
      <c r="U23" s="20">
        <v>4373476112</v>
      </c>
      <c r="V23" s="20">
        <v>0</v>
      </c>
      <c r="W23" s="12" t="s">
        <v>47</v>
      </c>
    </row>
    <row r="24" spans="2:23" s="11" customFormat="1" ht="27.75" customHeight="1" x14ac:dyDescent="0.25">
      <c r="B24" s="12">
        <v>20</v>
      </c>
      <c r="C24" s="12" t="s">
        <v>121</v>
      </c>
      <c r="D24" s="13" t="s">
        <v>122</v>
      </c>
      <c r="E24" s="14" t="s">
        <v>123</v>
      </c>
      <c r="F24" s="15">
        <f t="shared" si="7"/>
        <v>2.2943956497494229</v>
      </c>
      <c r="G24" s="16">
        <f t="shared" si="3"/>
        <v>0.35591545427752325</v>
      </c>
      <c r="H24" s="16">
        <f t="shared" si="6"/>
        <v>0.16276624388094971</v>
      </c>
      <c r="I24" s="16">
        <f t="shared" si="4"/>
        <v>0.10483522224901536</v>
      </c>
      <c r="J24" s="22">
        <f t="shared" si="5"/>
        <v>7.1116588908355094E-2</v>
      </c>
      <c r="K24" s="23" t="s">
        <v>124</v>
      </c>
      <c r="L24" s="23" t="s">
        <v>125</v>
      </c>
      <c r="M24" s="23" t="s">
        <v>126</v>
      </c>
      <c r="N24" s="18" t="s">
        <v>36</v>
      </c>
      <c r="O24" s="18"/>
      <c r="P24" s="20">
        <v>12191347000</v>
      </c>
      <c r="Q24" s="20">
        <v>5313533000</v>
      </c>
      <c r="R24" s="20">
        <v>5313533000</v>
      </c>
      <c r="S24" s="20">
        <v>14929200000</v>
      </c>
      <c r="T24" s="20">
        <v>1565106000</v>
      </c>
      <c r="U24" s="20">
        <v>9615667000</v>
      </c>
      <c r="V24" s="20">
        <v>111305000</v>
      </c>
      <c r="W24" s="12"/>
    </row>
    <row r="25" spans="2:23" s="11" customFormat="1" ht="27.75" customHeight="1" x14ac:dyDescent="0.25">
      <c r="B25" s="12">
        <v>21</v>
      </c>
      <c r="C25" s="12" t="s">
        <v>127</v>
      </c>
      <c r="D25" s="13"/>
      <c r="E25" s="14" t="s">
        <v>128</v>
      </c>
      <c r="F25" s="15">
        <f t="shared" si="7"/>
        <v>2.1980551404616175</v>
      </c>
      <c r="G25" s="16">
        <f t="shared" si="3"/>
        <v>0.39275070547307933</v>
      </c>
      <c r="H25" s="16">
        <f t="shared" si="6"/>
        <v>0.11586141999268681</v>
      </c>
      <c r="I25" s="16">
        <f t="shared" si="4"/>
        <v>7.0356765553446332E-2</v>
      </c>
      <c r="J25" s="22">
        <f t="shared" si="5"/>
        <v>0</v>
      </c>
      <c r="K25" s="23" t="s">
        <v>129</v>
      </c>
      <c r="L25" s="23" t="s">
        <v>130</v>
      </c>
      <c r="M25" s="23" t="s">
        <v>131</v>
      </c>
      <c r="N25" s="18" t="s">
        <v>36</v>
      </c>
      <c r="O25" s="18"/>
      <c r="P25" s="20">
        <v>123673309905</v>
      </c>
      <c r="Q25" s="20">
        <v>56264880543</v>
      </c>
      <c r="R25" s="20">
        <v>58401413114</v>
      </c>
      <c r="S25" s="20">
        <v>148698429564</v>
      </c>
      <c r="T25" s="20">
        <v>10461940547</v>
      </c>
      <c r="U25" s="20">
        <v>90297016450</v>
      </c>
      <c r="V25" s="20">
        <v>0</v>
      </c>
      <c r="W25" s="12"/>
    </row>
    <row r="26" spans="2:23" s="11" customFormat="1" ht="27.75" customHeight="1" x14ac:dyDescent="0.25">
      <c r="B26" s="12">
        <v>22</v>
      </c>
      <c r="C26" s="12" t="s">
        <v>132</v>
      </c>
      <c r="D26" s="13"/>
      <c r="E26" s="14" t="s">
        <v>133</v>
      </c>
      <c r="F26" s="15">
        <f t="shared" si="7"/>
        <v>1.6170150887264014</v>
      </c>
      <c r="G26" s="16">
        <f t="shared" si="3"/>
        <v>0.35706949712261526</v>
      </c>
      <c r="H26" s="16">
        <f t="shared" si="6"/>
        <v>0.14957510157578022</v>
      </c>
      <c r="I26" s="16">
        <f t="shared" si="4"/>
        <v>9.6166395274052269E-2</v>
      </c>
      <c r="J26" s="22">
        <v>1218.23</v>
      </c>
      <c r="K26" s="23" t="s">
        <v>134</v>
      </c>
      <c r="L26" s="23" t="s">
        <v>135</v>
      </c>
      <c r="M26" s="23" t="s">
        <v>136</v>
      </c>
      <c r="N26" s="18" t="s">
        <v>36</v>
      </c>
      <c r="O26" s="18"/>
      <c r="P26" s="20">
        <v>39220266000</v>
      </c>
      <c r="Q26" s="20">
        <v>24254731000</v>
      </c>
      <c r="R26" s="20">
        <v>24453260000</v>
      </c>
      <c r="S26" s="20">
        <v>68483195000</v>
      </c>
      <c r="T26" s="20">
        <v>6585782000</v>
      </c>
      <c r="U26" s="20">
        <v>44029935000</v>
      </c>
      <c r="V26" s="20">
        <v>5406000</v>
      </c>
      <c r="W26" s="24"/>
    </row>
    <row r="27" spans="2:23" s="11" customFormat="1" ht="27.75" customHeight="1" x14ac:dyDescent="0.25">
      <c r="B27" s="12">
        <v>23</v>
      </c>
      <c r="C27" s="12" t="s">
        <v>137</v>
      </c>
      <c r="D27" s="13"/>
      <c r="E27" s="14" t="s">
        <v>138</v>
      </c>
      <c r="F27" s="15">
        <f t="shared" si="7"/>
        <v>1.5845642693667816</v>
      </c>
      <c r="G27" s="16">
        <f t="shared" si="3"/>
        <v>0.63108831830444889</v>
      </c>
      <c r="H27" s="16">
        <f t="shared" si="6"/>
        <v>0.92923103672972196</v>
      </c>
      <c r="I27" s="16">
        <f t="shared" si="4"/>
        <v>0.34280418444366212</v>
      </c>
      <c r="J27" s="22">
        <v>61.86</v>
      </c>
      <c r="K27" s="23" t="s">
        <v>139</v>
      </c>
      <c r="L27" s="23" t="s">
        <v>140</v>
      </c>
      <c r="M27" s="23" t="s">
        <v>141</v>
      </c>
      <c r="N27" s="18" t="s">
        <v>36</v>
      </c>
      <c r="O27" s="18"/>
      <c r="P27" s="20">
        <v>572802550</v>
      </c>
      <c r="Q27" s="20">
        <v>361488998</v>
      </c>
      <c r="R27" s="20">
        <v>361488998</v>
      </c>
      <c r="S27" s="20">
        <v>572802550</v>
      </c>
      <c r="T27" s="20">
        <v>196359111</v>
      </c>
      <c r="U27" s="20">
        <v>211313552</v>
      </c>
      <c r="V27" s="20">
        <v>3174234</v>
      </c>
      <c r="W27" s="12"/>
    </row>
    <row r="28" spans="2:23" s="11" customFormat="1" ht="27.75" customHeight="1" x14ac:dyDescent="0.25">
      <c r="B28" s="12">
        <v>24</v>
      </c>
      <c r="C28" s="12" t="s">
        <v>142</v>
      </c>
      <c r="D28" s="13"/>
      <c r="E28" s="14" t="s">
        <v>143</v>
      </c>
      <c r="F28" s="15">
        <f t="shared" si="7"/>
        <v>2.3199423804537398</v>
      </c>
      <c r="G28" s="16">
        <f t="shared" si="3"/>
        <v>0.38109181720332858</v>
      </c>
      <c r="H28" s="16">
        <f t="shared" si="6"/>
        <v>0.28526956008740861</v>
      </c>
      <c r="I28" s="16">
        <f t="shared" si="4"/>
        <v>0.17655566504090395</v>
      </c>
      <c r="J28" s="22">
        <v>11.34</v>
      </c>
      <c r="K28" s="23" t="s">
        <v>144</v>
      </c>
      <c r="L28" s="23" t="s">
        <v>45</v>
      </c>
      <c r="M28" s="23" t="s">
        <v>143</v>
      </c>
      <c r="N28" s="18"/>
      <c r="O28" s="18" t="s">
        <v>36</v>
      </c>
      <c r="P28" s="20">
        <v>28475685000</v>
      </c>
      <c r="Q28" s="20">
        <v>12274307000</v>
      </c>
      <c r="R28" s="20">
        <v>12274307000</v>
      </c>
      <c r="S28" s="20">
        <v>32208267000</v>
      </c>
      <c r="T28" s="20">
        <v>5686552000</v>
      </c>
      <c r="U28" s="20">
        <v>19933960000</v>
      </c>
      <c r="V28" s="20">
        <v>501427000</v>
      </c>
      <c r="W28" s="12" t="s">
        <v>47</v>
      </c>
    </row>
    <row r="29" spans="2:23" s="11" customFormat="1" x14ac:dyDescent="0.25"/>
    <row r="30" spans="2:23" s="11" customFormat="1" x14ac:dyDescent="0.25"/>
    <row r="31" spans="2:23" s="11" customFormat="1" x14ac:dyDescent="0.25"/>
    <row r="32" spans="2:23" s="11" customFormat="1" x14ac:dyDescent="0.25"/>
    <row r="33" s="11" customFormat="1" x14ac:dyDescent="0.25"/>
    <row r="34" s="11" customFormat="1" x14ac:dyDescent="0.25"/>
    <row r="35" s="11" customFormat="1" x14ac:dyDescent="0.25"/>
    <row r="36" s="11" customFormat="1" x14ac:dyDescent="0.25"/>
    <row r="37" s="11" customFormat="1" x14ac:dyDescent="0.25"/>
    <row r="38" s="11" customFormat="1" x14ac:dyDescent="0.25"/>
    <row r="39" s="11" customFormat="1" x14ac:dyDescent="0.25"/>
    <row r="40" s="11" customFormat="1" x14ac:dyDescent="0.25"/>
    <row r="41" s="11" customFormat="1" x14ac:dyDescent="0.25"/>
    <row r="42" s="11" customFormat="1" x14ac:dyDescent="0.25"/>
    <row r="43" s="11" customFormat="1" x14ac:dyDescent="0.25"/>
    <row r="44" s="11" customFormat="1" x14ac:dyDescent="0.25"/>
    <row r="45" s="11" customFormat="1" x14ac:dyDescent="0.25"/>
    <row r="46" s="11" customFormat="1" x14ac:dyDescent="0.25"/>
    <row r="47" s="11" customFormat="1" x14ac:dyDescent="0.25"/>
    <row r="48" s="11" customFormat="1" x14ac:dyDescent="0.25"/>
  </sheetData>
  <sheetProtection password="CE28" sheet="1" formatCells="0" formatColumns="0" formatRows="0" insertColumns="0" insertRows="0" insertHyperlinks="0" deleteColumns="0" deleteRows="0" sort="0" autoFilter="0" pivotTables="0"/>
  <mergeCells count="7">
    <mergeCell ref="P3:V3"/>
    <mergeCell ref="B3:B4"/>
    <mergeCell ref="C3:C4"/>
    <mergeCell ref="D3:D4"/>
    <mergeCell ref="E3:E4"/>
    <mergeCell ref="K3:M3"/>
    <mergeCell ref="N3:O3"/>
  </mergeCells>
  <pageMargins left="0.23622047244094491" right="0.23622047244094491" top="0.74803149606299213" bottom="0.74803149606299213" header="0.31496062992125984" footer="0.31496062992125984"/>
  <pageSetup paperSize="41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Andres Alzate Moreno</dc:creator>
  <cp:lastModifiedBy>Eliana Rodriguez Barrera</cp:lastModifiedBy>
  <dcterms:created xsi:type="dcterms:W3CDTF">2015-03-06T23:49:19Z</dcterms:created>
  <dcterms:modified xsi:type="dcterms:W3CDTF">2015-03-06T23:52:24Z</dcterms:modified>
</cp:coreProperties>
</file>