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DICIEMBRE\"/>
    </mc:Choice>
  </mc:AlternateContent>
  <bookViews>
    <workbookView xWindow="0" yWindow="0" windowWidth="18180" windowHeight="11550"/>
  </bookViews>
  <sheets>
    <sheet name="VIGENCIA 2021" sheetId="8" r:id="rId1"/>
  </sheets>
  <definedNames>
    <definedName name="_xlnm._FilterDatabase" localSheetId="0" hidden="1">'VIGENCIA 2021'!$A$1:$AF$10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" i="8" l="1"/>
  <c r="C20" i="8" l="1"/>
  <c r="B20" i="8"/>
  <c r="A20" i="8"/>
  <c r="F20" i="8"/>
  <c r="E20" i="8"/>
  <c r="D20" i="8"/>
  <c r="T10" i="8"/>
  <c r="V10" i="8" s="1"/>
  <c r="X10" i="8" s="1"/>
  <c r="T9" i="8"/>
  <c r="V9" i="8" s="1"/>
  <c r="X9" i="8" s="1"/>
  <c r="T8" i="8"/>
  <c r="V8" i="8" s="1"/>
  <c r="X8" i="8" s="1"/>
  <c r="T7" i="8"/>
  <c r="V7" i="8" s="1"/>
  <c r="X7" i="8" s="1"/>
  <c r="T6" i="8"/>
  <c r="V6" i="8" s="1"/>
  <c r="X6" i="8" s="1"/>
  <c r="T5" i="8"/>
  <c r="V5" i="8" s="1"/>
  <c r="X5" i="8" s="1"/>
  <c r="T4" i="8"/>
  <c r="V4" i="8" s="1"/>
  <c r="X4" i="8" s="1"/>
  <c r="T3" i="8"/>
  <c r="V3" i="8" s="1"/>
  <c r="X3" i="8" s="1"/>
  <c r="T2" i="8"/>
  <c r="V2" i="8" s="1"/>
  <c r="X2" i="8" s="1"/>
  <c r="E23" i="8" l="1"/>
  <c r="B23" i="8"/>
</calcChain>
</file>

<file path=xl/sharedStrings.xml><?xml version="1.0" encoding="utf-8"?>
<sst xmlns="http://schemas.openxmlformats.org/spreadsheetml/2006/main" count="142" uniqueCount="125">
  <si>
    <t>CONTRATISTA</t>
  </si>
  <si>
    <t>OBJETO</t>
  </si>
  <si>
    <t>SUPERVISOR</t>
  </si>
  <si>
    <t>TIPO DE CONTRATO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</si>
  <si>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</si>
  <si>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</si>
  <si>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</si>
  <si>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</si>
  <si>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</si>
  <si>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</si>
  <si>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</si>
  <si>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</si>
  <si>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PRESTACION DE SERVICIOS</t>
  </si>
  <si>
    <t>BOGOTA</t>
  </si>
  <si>
    <t>N/A</t>
  </si>
  <si>
    <t>SUMINISTRO</t>
  </si>
  <si>
    <t>MEDICINA NUCLEAR DE BOGOTA S.A.S</t>
  </si>
  <si>
    <t>mednucbogota@gmail.com</t>
  </si>
  <si>
    <t>MEDTRONIC COLOMBIA S.A</t>
  </si>
  <si>
    <t xml:space="preserve">ARRENDAMIENTO </t>
  </si>
  <si>
    <t>PRESTACION DE SERVICIOS DE SALUD</t>
  </si>
  <si>
    <t>heospina@davivienda.com</t>
  </si>
  <si>
    <t xml:space="preserve">AMAREY NOVA MEDICAL </t>
  </si>
  <si>
    <t>ESTEBAN LIZARAZO LIZARAZO</t>
  </si>
  <si>
    <t>CALLE 116 # 7-15 OFICINA 1101</t>
  </si>
  <si>
    <t>DORA ROMERO CALDERON</t>
  </si>
  <si>
    <t>CARRERA 32 # 12-81 EDIFICIO HEMOCENTRO</t>
  </si>
  <si>
    <t>N° CONTRATO</t>
  </si>
  <si>
    <t>VALOR REDUCCION</t>
  </si>
  <si>
    <t>JEFE MARTHA RODRIGUEZ FIGUEROA</t>
  </si>
  <si>
    <t xml:space="preserve">IDENTIFICACION DEL PROCESO EN SECOP II </t>
  </si>
  <si>
    <t>URL</t>
  </si>
  <si>
    <t xml:space="preserve">PLAZO DE EJECUCION
</t>
  </si>
  <si>
    <t>6683777-135</t>
  </si>
  <si>
    <t>Abdon Marcelo Andrade Chavez</t>
  </si>
  <si>
    <t>CALLE 49 # 13 60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</si>
  <si>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</si>
  <si>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</si>
  <si>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</si>
  <si>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</si>
  <si>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</si>
  <si>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</si>
  <si>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</si>
  <si>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</si>
  <si>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BERNARDO ARMANDO CAMACHO RODRÍGUEZ</t>
  </si>
  <si>
    <t>bacamacho@idcbis.org.co</t>
  </si>
  <si>
    <t>013-2021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</si>
  <si>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</si>
  <si>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</si>
  <si>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</si>
  <si>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 xml:space="preserve">NELSON OSWALDO MOSSOS </t>
  </si>
  <si>
    <t>OVIDIO TORRES RINCÓN</t>
  </si>
  <si>
    <t>Ruth.isnelda.gaviria@medtronic.com</t>
  </si>
  <si>
    <t>026-2021</t>
  </si>
  <si>
    <t>INSTITUTO DISTRITAL DE CIENCIA, BIOTECNOLOGIA E INNOVACION EN SALUD - IDCBIS</t>
  </si>
  <si>
    <t>050-2021</t>
  </si>
  <si>
    <t>051-2021</t>
  </si>
  <si>
    <t>MC-026-2021-HOMIL</t>
  </si>
  <si>
    <t>https://community.secop.gov.co/Public/Tendering/OpportunityDetail/Index?noticeUID=CO1.NTC.1810101&amp;isFromPublicArea=True&amp;isModal=true&amp;asPopupView=true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</si>
  <si>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</si>
  <si>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</si>
  <si>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</si>
  <si>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054-2021</t>
  </si>
  <si>
    <t>licitaciones@laboratoriocolcan.com</t>
  </si>
  <si>
    <t>065-2021</t>
  </si>
  <si>
    <t>070-2021</t>
  </si>
  <si>
    <t>078-2021</t>
  </si>
  <si>
    <t>099-2021</t>
  </si>
  <si>
    <t>121-2021</t>
  </si>
  <si>
    <t>MC-078-2021-HOMIL</t>
  </si>
  <si>
    <t>https://community.secop.gov.co/Public/Tendering/OpportunityDetail/Index?noticeUID=CO1.NTC.1948649&amp;isFromPublicArea=True&amp;isModal=true&amp;asPopupView=true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</si>
  <si>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</si>
  <si>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</si>
  <si>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</si>
  <si>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</si>
  <si>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</si>
  <si>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</si>
  <si>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 xml:space="preserve">MEDELLIN </t>
  </si>
  <si>
    <t>145-2021</t>
  </si>
  <si>
    <t>CD-050-2021-HOMIL</t>
  </si>
  <si>
    <t>https://community.secop.gov.co/Public/Tendering/OpportunityDetail/Index?noticeUID=CO1.NTC.2016771&amp;isFromPublicArea=True&amp;isModal=true&amp;asPopupView=true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</si>
  <si>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</si>
  <si>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</si>
  <si>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</si>
  <si>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</si>
  <si>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</si>
  <si>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150-2021</t>
  </si>
  <si>
    <t>MC-099-2021-HOMIL</t>
  </si>
  <si>
    <t>https://community.secop.gov.co/Public/Tendering/OpportunityDetail/Index?noticeUID=CO1.NTC.1996060&amp;isFromPublicArea=True&amp;isModal=true&amp;asPopupView=true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</si>
  <si>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</si>
  <si>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</si>
  <si>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151-2021</t>
  </si>
  <si>
    <t>GLORIA NEIRA</t>
  </si>
  <si>
    <t>231-2021</t>
  </si>
  <si>
    <t>CD-065-2021-HOMIL</t>
  </si>
  <si>
    <t>https://community.secop.gov.co/Public/Tendering/OpportunityDetail/Index?noticeUID=CO1.NTC.2095882&amp;isFromPublicArea=True&amp;isModal=true&amp;asPopupView=true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</si>
  <si>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</si>
  <si>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302-2021</t>
  </si>
  <si>
    <t>CD-070-2021</t>
  </si>
  <si>
    <t>https://community.secop.gov.co/Public/Tendering/OpportunityDetail/Index?noticeUID=CO1.NTC.2280408&amp;isFromPublicArea=True&amp;isModal=true&amp;asPopupView=true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</si>
  <si>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</si>
  <si>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</si>
  <si>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</si>
  <si>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</si>
  <si>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314-2021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</si>
  <si>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</si>
  <si>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</si>
  <si>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</si>
  <si>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</si>
  <si>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</si>
  <si>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</si>
  <si>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</si>
  <si>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</si>
  <si>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VALOR TOTAL CON VIGENCIAS</t>
  </si>
  <si>
    <t>VALOR TOTAL CON ADICIONES</t>
  </si>
  <si>
    <t>VALOR TOTAL REAL CONTRATO (+ADICIONES-REDUCCIONES)</t>
  </si>
  <si>
    <t>CD</t>
  </si>
  <si>
    <t>MC</t>
  </si>
  <si>
    <t>SA</t>
  </si>
  <si>
    <t>VALOR ADICIONES</t>
  </si>
  <si>
    <t>SUBADM</t>
  </si>
  <si>
    <t>SUB MED</t>
  </si>
  <si>
    <t>SUB APO</t>
  </si>
  <si>
    <t>OSCAR MAURICIO VILLEGAS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</si>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</sst>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8"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6" fontId="6" fillId="3" borderId="5" xfId="1" applyNumberFormat="1" applyFont="1" applyFill="1" applyBorder="1" applyAlignment="1">
      <alignment horizontal="center" vertical="center" wrapText="1"/>
    </xf>
    <xf numFmtId="4" fontId="5" fillId="3" borderId="3" xfId="0" applyNumberFormat="1" applyFont="1" applyFill="1" applyBorder="1" applyAlignment="1">
      <alignment horizontal="center" vertical="center" wrapText="1"/>
    </xf>
    <xf numFmtId="169" fontId="5" fillId="3" borderId="5" xfId="0" applyNumberFormat="1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2" applyFont="1" applyBorder="1" applyAlignment="1" applyProtection="1">
      <alignment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justify" vertical="justify" wrapText="1"/>
    </xf>
    <xf numFmtId="164" fontId="7" fillId="2" borderId="6" xfId="1" applyNumberFormat="1" applyFon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" fontId="7" fillId="0" borderId="6" xfId="0" applyNumberFormat="1" applyFont="1" applyFill="1" applyBorder="1" applyAlignment="1">
      <alignment horizontal="center" vertical="center" wrapText="1"/>
    </xf>
    <xf numFmtId="164" fontId="9" fillId="2" borderId="6" xfId="1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4" fontId="8" fillId="0" borderId="6" xfId="2" applyNumberFormat="1" applyFont="1" applyBorder="1" applyAlignment="1" applyProtection="1">
      <alignment horizontal="center" vertical="center" wrapText="1"/>
    </xf>
    <xf numFmtId="14" fontId="7" fillId="3" borderId="6" xfId="0" applyNumberFormat="1" applyFont="1" applyFill="1" applyBorder="1" applyAlignment="1">
      <alignment horizontal="center" vertical="center" wrapText="1"/>
    </xf>
    <xf numFmtId="1" fontId="6" fillId="3" borderId="6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" fontId="6" fillId="3" borderId="8" xfId="0" applyNumberFormat="1" applyFont="1" applyFill="1" applyBorder="1" applyAlignment="1">
      <alignment horizontal="center" vertical="center"/>
    </xf>
    <xf numFmtId="169" fontId="7" fillId="3" borderId="6" xfId="0" applyNumberFormat="1" applyFont="1" applyFill="1" applyBorder="1" applyAlignment="1">
      <alignment horizontal="center" vertical="center" wrapText="1"/>
    </xf>
    <xf numFmtId="169" fontId="7" fillId="3" borderId="0" xfId="0" applyNumberFormat="1" applyFont="1" applyFill="1"/>
    <xf numFmtId="0" fontId="6" fillId="3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6" fillId="3" borderId="4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1213184</xdr:colOff>
          <xdr:row>10</xdr:row>
          <xdr:rowOff>1003</xdr:rowOff>
        </xdr:from>
        <xdr:to>
          <xdr:col>8</xdr:col>
          <xdr:colOff>160922</xdr:colOff>
          <xdr:row>11</xdr:row>
          <xdr:rowOff>49630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L23"/>
  <sheetViews>
    <sheetView tabSelected="1" zoomScale="95" zoomScaleNormal="95" workbookViewId="0">
      <pane xSplit="11" ySplit="1" topLeftCell="L2" activePane="bottomRight" state="frozen"/>
      <selection pane="topRight" activeCell="V1" sqref="V1"/>
      <selection pane="bottomLeft" activeCell="A2" sqref="A2"/>
      <selection pane="bottomRight" activeCell="K4" sqref="K4"/>
    </sheetView>
  </sheetViews>
  <sheetFormatPr baseColWidth="10" defaultRowHeight="13.5" x14ac:dyDescent="0.25"/>
  <cols>
    <col min="1" max="1" width="4" style="28" customWidth="1"/>
    <col min="2" max="2" width="4.28515625" style="28" customWidth="1"/>
    <col min="3" max="3" width="4.140625" style="28" customWidth="1"/>
    <col min="4" max="4" width="4.42578125" style="21" customWidth="1"/>
    <col min="5" max="5" width="4.140625" style="21" customWidth="1"/>
    <col min="6" max="6" width="4.5703125" style="21" customWidth="1"/>
    <col min="7" max="7" width="13.28515625" style="21" customWidth="1"/>
    <col min="8" max="8" width="18.42578125" style="21" customWidth="1"/>
    <col min="9" max="9" width="18.5703125" style="21" customWidth="1"/>
    <col min="10" max="10" width="31.140625" style="21" customWidth="1"/>
    <col min="11" max="11" width="13.85546875" style="21" customWidth="1"/>
    <col min="12" max="12" width="28.28515625" style="21" customWidth="1"/>
    <col min="13" max="13" width="49.7109375" style="21" customWidth="1"/>
    <col min="14" max="14" width="12.7109375" style="28" customWidth="1"/>
    <col min="15" max="15" width="13.85546875" style="31" customWidth="1"/>
    <col min="16" max="16" width="12.42578125" style="31" hidden="1" customWidth="1"/>
    <col min="17" max="17" width="13" style="31" customWidth="1"/>
    <col min="18" max="18" width="11.85546875" style="21" customWidth="1"/>
    <col min="19" max="19" width="12" style="21" customWidth="1"/>
    <col min="20" max="20" width="13.28515625" style="21" customWidth="1"/>
    <col min="21" max="21" width="12" style="21" customWidth="1"/>
    <col min="22" max="22" width="13.5703125" style="21" customWidth="1"/>
    <col min="23" max="23" width="12.140625" style="21" customWidth="1"/>
    <col min="24" max="24" width="16.28515625" style="21" customWidth="1"/>
    <col min="25" max="25" width="19.28515625" style="21" customWidth="1"/>
    <col min="26" max="26" width="25.42578125" style="21" customWidth="1"/>
    <col min="27" max="27" width="19.42578125" style="21" customWidth="1"/>
    <col min="28" max="28" width="12" style="21" customWidth="1"/>
    <col min="29" max="29" width="22" style="21" customWidth="1"/>
    <col min="30" max="30" width="18.140625" style="21" customWidth="1"/>
    <col min="31" max="31" width="23.85546875" style="21" customWidth="1"/>
    <col min="32" max="32" width="16.5703125" style="21" customWidth="1"/>
    <col min="33" max="16384" width="11.42578125" style="21"/>
  </cols>
  <sheetData>
    <row r="1" spans="1:506" s="32" customFormat="1" ht="100.5" customHeight="1" thickBot="1" x14ac:dyDescent="0.3">
      <c r="A1" s="3" t="s">
        <v>121</v>
      </c>
      <c r="B1" s="3" t="s">
        <v>122</v>
      </c>
      <c r="C1" s="3" t="s">
        <v>120</v>
      </c>
      <c r="D1" s="3" t="s">
        <v>116</v>
      </c>
      <c r="E1" s="3" t="s">
        <v>117</v>
      </c>
      <c r="F1" s="3" t="s">
        <v>118</v>
      </c>
      <c r="G1" s="3" t="s">
        <v>36</v>
      </c>
      <c r="H1" s="3" t="s">
        <v>3</v>
      </c>
      <c r="I1" s="3" t="s">
        <v>30</v>
      </c>
      <c r="J1" s="3" t="s">
        <v>31</v>
      </c>
      <c r="K1" s="4" t="s">
        <v>27</v>
      </c>
      <c r="L1" s="3" t="s">
        <v>0</v>
      </c>
      <c r="M1" s="4" t="s">
        <v>1</v>
      </c>
      <c r="N1" s="6" t="s">
        <v>37</v>
      </c>
      <c r="O1" s="7" t="s">
        <v>38</v>
      </c>
      <c r="P1" s="7" t="s">
        <v>32</v>
      </c>
      <c r="Q1" s="7" t="s">
        <v>6</v>
      </c>
      <c r="R1" s="6" t="s">
        <v>4</v>
      </c>
      <c r="S1" s="6" t="s">
        <v>5</v>
      </c>
      <c r="T1" s="6" t="s">
        <v>113</v>
      </c>
      <c r="U1" s="5" t="s">
        <v>119</v>
      </c>
      <c r="V1" s="6" t="s">
        <v>114</v>
      </c>
      <c r="W1" s="5" t="s">
        <v>28</v>
      </c>
      <c r="X1" s="6" t="s">
        <v>115</v>
      </c>
      <c r="Y1" s="3" t="s">
        <v>2</v>
      </c>
      <c r="Z1" s="8" t="s">
        <v>7</v>
      </c>
      <c r="AA1" s="8" t="s">
        <v>39</v>
      </c>
      <c r="AB1" s="8" t="s">
        <v>40</v>
      </c>
      <c r="AC1" s="8" t="s">
        <v>8</v>
      </c>
      <c r="AD1" s="8" t="s">
        <v>9</v>
      </c>
      <c r="AE1" s="8" t="s">
        <v>10</v>
      </c>
      <c r="AF1" s="8" t="s">
        <v>11</v>
      </c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3"/>
      <c r="FL1" s="33"/>
      <c r="FM1" s="33"/>
      <c r="FN1" s="33"/>
      <c r="FO1" s="33"/>
      <c r="FP1" s="33"/>
      <c r="FQ1" s="33"/>
      <c r="FR1" s="33"/>
      <c r="FS1" s="33"/>
      <c r="FT1" s="33"/>
      <c r="FU1" s="33"/>
      <c r="FV1" s="33"/>
      <c r="FW1" s="33"/>
      <c r="FX1" s="33"/>
      <c r="FY1" s="33"/>
      <c r="FZ1" s="33"/>
      <c r="GA1" s="33"/>
      <c r="GB1" s="33"/>
      <c r="GC1" s="33"/>
      <c r="GD1" s="33"/>
      <c r="GE1" s="33"/>
      <c r="GF1" s="33"/>
      <c r="GG1" s="33"/>
      <c r="GH1" s="33"/>
      <c r="GI1" s="33"/>
      <c r="GJ1" s="33"/>
      <c r="GK1" s="33"/>
      <c r="GL1" s="33"/>
      <c r="GM1" s="33"/>
      <c r="GN1" s="33"/>
      <c r="GO1" s="33"/>
      <c r="GP1" s="33"/>
      <c r="GQ1" s="33"/>
      <c r="GR1" s="33"/>
      <c r="GS1" s="33"/>
      <c r="GT1" s="33"/>
      <c r="GU1" s="33"/>
      <c r="GV1" s="33"/>
      <c r="GW1" s="33"/>
      <c r="GX1" s="33"/>
      <c r="GY1" s="33"/>
      <c r="GZ1" s="33"/>
      <c r="HA1" s="33"/>
      <c r="HB1" s="33"/>
      <c r="HC1" s="33"/>
      <c r="HD1" s="33"/>
      <c r="HE1" s="33"/>
      <c r="HF1" s="33"/>
      <c r="HG1" s="33"/>
      <c r="HH1" s="33"/>
      <c r="HI1" s="33"/>
      <c r="HJ1" s="33"/>
      <c r="HK1" s="33"/>
      <c r="HL1" s="33"/>
      <c r="HM1" s="33"/>
      <c r="HN1" s="33"/>
      <c r="HO1" s="33"/>
      <c r="HP1" s="33"/>
      <c r="HQ1" s="33"/>
      <c r="HR1" s="33"/>
      <c r="HS1" s="33"/>
      <c r="HT1" s="33"/>
      <c r="HU1" s="33"/>
      <c r="HV1" s="33"/>
      <c r="HW1" s="33"/>
      <c r="HX1" s="33"/>
      <c r="HY1" s="33"/>
      <c r="HZ1" s="33"/>
      <c r="IA1" s="33"/>
      <c r="IB1" s="33"/>
      <c r="IC1" s="33"/>
      <c r="ID1" s="33"/>
      <c r="IE1" s="33"/>
      <c r="IF1" s="33"/>
      <c r="IG1" s="33"/>
      <c r="IH1" s="33"/>
      <c r="II1" s="33"/>
      <c r="IJ1" s="33"/>
      <c r="IK1" s="33"/>
      <c r="IL1" s="33"/>
      <c r="IM1" s="33"/>
      <c r="IN1" s="33"/>
      <c r="IO1" s="33"/>
      <c r="IP1" s="33"/>
      <c r="IQ1" s="33"/>
      <c r="IR1" s="33"/>
      <c r="IS1" s="33"/>
      <c r="IT1" s="33"/>
      <c r="IU1" s="33"/>
      <c r="IV1" s="33"/>
      <c r="IW1" s="33"/>
      <c r="IX1" s="33"/>
      <c r="IY1" s="33"/>
      <c r="IZ1" s="33"/>
      <c r="JA1" s="33"/>
      <c r="JB1" s="33"/>
      <c r="JC1" s="33"/>
      <c r="JD1" s="33"/>
      <c r="JE1" s="33"/>
      <c r="JF1" s="33"/>
      <c r="JG1" s="33"/>
      <c r="JH1" s="33"/>
      <c r="JI1" s="33"/>
      <c r="JJ1" s="33"/>
      <c r="JK1" s="33"/>
      <c r="JL1" s="33"/>
      <c r="JM1" s="33"/>
      <c r="JN1" s="33"/>
      <c r="JO1" s="33"/>
      <c r="JP1" s="33"/>
      <c r="JQ1" s="33"/>
      <c r="JR1" s="33"/>
      <c r="JS1" s="33"/>
      <c r="JT1" s="33"/>
      <c r="JU1" s="33"/>
      <c r="JV1" s="33"/>
      <c r="JW1" s="33"/>
      <c r="JX1" s="33"/>
      <c r="JY1" s="33"/>
      <c r="JZ1" s="33"/>
      <c r="KA1" s="33"/>
      <c r="KB1" s="33"/>
      <c r="KC1" s="33"/>
      <c r="KD1" s="33"/>
      <c r="KE1" s="33"/>
      <c r="KF1" s="33"/>
      <c r="KG1" s="33"/>
      <c r="KH1" s="33"/>
      <c r="KI1" s="33"/>
      <c r="KJ1" s="33"/>
      <c r="KK1" s="33"/>
      <c r="KL1" s="33"/>
      <c r="KM1" s="33"/>
      <c r="KN1" s="33"/>
      <c r="KO1" s="33"/>
      <c r="KP1" s="33"/>
      <c r="KQ1" s="33"/>
      <c r="KR1" s="33"/>
      <c r="KS1" s="33"/>
      <c r="KT1" s="33"/>
      <c r="KU1" s="33"/>
      <c r="KV1" s="33"/>
      <c r="KW1" s="33"/>
      <c r="KX1" s="33"/>
      <c r="KY1" s="33"/>
      <c r="KZ1" s="33"/>
      <c r="LA1" s="33"/>
      <c r="LB1" s="33"/>
      <c r="LC1" s="33"/>
      <c r="LD1" s="33"/>
      <c r="LE1" s="33"/>
      <c r="LF1" s="33"/>
      <c r="LG1" s="33"/>
      <c r="LH1" s="33"/>
      <c r="LI1" s="33"/>
      <c r="LJ1" s="33"/>
      <c r="LK1" s="33"/>
      <c r="LL1" s="33"/>
      <c r="LM1" s="33"/>
      <c r="LN1" s="33"/>
      <c r="LO1" s="33"/>
      <c r="LP1" s="33"/>
      <c r="LQ1" s="33"/>
      <c r="LR1" s="33"/>
      <c r="LS1" s="33"/>
      <c r="LT1" s="33"/>
      <c r="LU1" s="33"/>
      <c r="LV1" s="33"/>
      <c r="LW1" s="33"/>
      <c r="LX1" s="33"/>
      <c r="LY1" s="33"/>
      <c r="LZ1" s="33"/>
      <c r="MA1" s="33"/>
      <c r="MB1" s="33"/>
      <c r="MC1" s="33"/>
      <c r="MD1" s="33"/>
      <c r="ME1" s="33"/>
      <c r="MF1" s="33"/>
      <c r="MG1" s="33"/>
      <c r="MH1" s="33"/>
      <c r="MI1" s="33"/>
      <c r="MJ1" s="33"/>
      <c r="MK1" s="33"/>
      <c r="ML1" s="33"/>
      <c r="MM1" s="33"/>
      <c r="MN1" s="33"/>
      <c r="MO1" s="33"/>
      <c r="MP1" s="33"/>
      <c r="MQ1" s="33"/>
      <c r="MR1" s="33"/>
      <c r="MS1" s="33"/>
      <c r="MT1" s="33"/>
      <c r="MU1" s="33"/>
      <c r="MV1" s="33"/>
      <c r="MW1" s="33"/>
      <c r="MX1" s="33"/>
      <c r="MY1" s="33"/>
      <c r="MZ1" s="33"/>
      <c r="NA1" s="33"/>
      <c r="NB1" s="33"/>
      <c r="NC1" s="33"/>
      <c r="ND1" s="33"/>
      <c r="NE1" s="33"/>
      <c r="NF1" s="33"/>
      <c r="NG1" s="33"/>
      <c r="NH1" s="33"/>
      <c r="NI1" s="33"/>
      <c r="NJ1" s="33"/>
      <c r="NK1" s="33"/>
      <c r="NL1" s="33"/>
      <c r="NM1" s="33"/>
      <c r="NN1" s="33"/>
      <c r="NO1" s="33"/>
      <c r="NP1" s="33"/>
      <c r="NQ1" s="33"/>
      <c r="NR1" s="33"/>
      <c r="NS1" s="33"/>
      <c r="NT1" s="33"/>
      <c r="NU1" s="33"/>
      <c r="NV1" s="33"/>
      <c r="NW1" s="33"/>
      <c r="NX1" s="33"/>
      <c r="NY1" s="33"/>
      <c r="NZ1" s="33"/>
      <c r="OA1" s="33"/>
      <c r="OB1" s="33"/>
      <c r="OC1" s="33"/>
      <c r="OD1" s="33"/>
      <c r="OE1" s="33"/>
      <c r="OF1" s="33"/>
      <c r="OG1" s="33"/>
      <c r="OH1" s="33"/>
      <c r="OI1" s="33"/>
      <c r="OJ1" s="33"/>
      <c r="OK1" s="33"/>
      <c r="OL1" s="33"/>
      <c r="OM1" s="33"/>
      <c r="ON1" s="33"/>
      <c r="OO1" s="33"/>
      <c r="OP1" s="33"/>
      <c r="OQ1" s="33"/>
      <c r="OR1" s="33"/>
      <c r="OS1" s="33"/>
      <c r="OT1" s="33"/>
      <c r="OU1" s="33"/>
      <c r="OV1" s="33"/>
      <c r="OW1" s="33"/>
      <c r="OX1" s="33"/>
      <c r="OY1" s="33"/>
      <c r="OZ1" s="33"/>
      <c r="PA1" s="33"/>
      <c r="PB1" s="33"/>
      <c r="PC1" s="33"/>
      <c r="PD1" s="33"/>
      <c r="PE1" s="33"/>
      <c r="PF1" s="33"/>
      <c r="PG1" s="33"/>
      <c r="PH1" s="33"/>
      <c r="PI1" s="33"/>
      <c r="PJ1" s="33"/>
      <c r="PK1" s="33"/>
      <c r="PL1" s="33"/>
      <c r="PM1" s="33"/>
      <c r="PN1" s="33"/>
      <c r="PO1" s="33"/>
      <c r="PP1" s="33"/>
      <c r="PQ1" s="33"/>
      <c r="PR1" s="33"/>
      <c r="PS1" s="33"/>
      <c r="PT1" s="33"/>
      <c r="PU1" s="33"/>
      <c r="PV1" s="33"/>
      <c r="PW1" s="33"/>
      <c r="PX1" s="33"/>
      <c r="PY1" s="33"/>
      <c r="PZ1" s="33"/>
      <c r="QA1" s="33"/>
      <c r="QB1" s="33"/>
      <c r="QC1" s="33"/>
      <c r="QD1" s="33"/>
      <c r="QE1" s="33"/>
      <c r="QF1" s="33"/>
      <c r="QG1" s="33"/>
      <c r="QH1" s="33"/>
      <c r="QI1" s="33"/>
      <c r="QJ1" s="33"/>
      <c r="QK1" s="33"/>
      <c r="QL1" s="33"/>
      <c r="QM1" s="33"/>
      <c r="QN1" s="33"/>
      <c r="QO1" s="33"/>
      <c r="QP1" s="33"/>
      <c r="QQ1" s="33"/>
      <c r="QR1" s="33"/>
      <c r="QS1" s="33"/>
      <c r="QT1" s="33"/>
      <c r="QU1" s="33"/>
      <c r="QV1" s="33"/>
      <c r="QW1" s="33"/>
      <c r="QX1" s="33"/>
      <c r="QY1" s="33"/>
      <c r="QZ1" s="33"/>
      <c r="RA1" s="33"/>
      <c r="RB1" s="33"/>
      <c r="RC1" s="33"/>
      <c r="RD1" s="33"/>
      <c r="RE1" s="33"/>
      <c r="RF1" s="33"/>
      <c r="RG1" s="33"/>
      <c r="RH1" s="33"/>
      <c r="RI1" s="33"/>
      <c r="RJ1" s="33"/>
      <c r="RK1" s="33"/>
      <c r="RL1" s="33"/>
      <c r="RM1" s="33"/>
      <c r="RN1" s="33"/>
      <c r="RO1" s="33"/>
      <c r="RP1" s="33"/>
      <c r="RQ1" s="33"/>
      <c r="RR1" s="33"/>
      <c r="RS1" s="33"/>
      <c r="RT1" s="33"/>
      <c r="RU1" s="33"/>
      <c r="RV1" s="33"/>
      <c r="RW1" s="33"/>
      <c r="RX1" s="33"/>
      <c r="RY1" s="33"/>
      <c r="RZ1" s="33"/>
      <c r="SA1" s="33"/>
      <c r="SB1" s="33"/>
      <c r="SC1" s="33"/>
      <c r="SD1" s="33"/>
      <c r="SE1" s="33"/>
      <c r="SF1" s="33"/>
      <c r="SG1" s="33"/>
      <c r="SH1" s="33"/>
      <c r="SI1" s="33"/>
      <c r="SJ1" s="33"/>
      <c r="SK1" s="33"/>
      <c r="SL1" s="33"/>
    </row>
    <row r="2" spans="1:506" ht="90.75" customHeight="1" x14ac:dyDescent="0.25">
      <c r="A2" s="26"/>
      <c r="B2" s="26"/>
      <c r="C2" s="27">
        <v>1</v>
      </c>
      <c r="D2" s="10">
        <v>1</v>
      </c>
      <c r="E2" s="10"/>
      <c r="F2" s="10"/>
      <c r="G2" s="11" t="s">
        <v>47</v>
      </c>
      <c r="H2" s="12" t="s">
        <v>19</v>
      </c>
      <c r="I2" s="1" t="s">
        <v>48</v>
      </c>
      <c r="J2" s="13" t="s">
        <v>49</v>
      </c>
      <c r="K2" s="9" t="s">
        <v>46</v>
      </c>
      <c r="L2" s="15" t="s">
        <v>22</v>
      </c>
      <c r="M2" s="16" t="s">
        <v>124</v>
      </c>
      <c r="N2" s="30">
        <v>44228</v>
      </c>
      <c r="O2" s="30">
        <v>44228</v>
      </c>
      <c r="P2" s="30">
        <v>45119</v>
      </c>
      <c r="Q2" s="30">
        <v>45119</v>
      </c>
      <c r="R2" s="17">
        <v>0</v>
      </c>
      <c r="S2" s="17">
        <v>0</v>
      </c>
      <c r="T2" s="17">
        <f t="shared" ref="T2:T3" si="0">R2+S2</f>
        <v>0</v>
      </c>
      <c r="U2" s="17">
        <v>0</v>
      </c>
      <c r="V2" s="17">
        <f t="shared" ref="V2:V3" si="1">T2+U2</f>
        <v>0</v>
      </c>
      <c r="W2" s="23">
        <v>0</v>
      </c>
      <c r="X2" s="17">
        <f t="shared" ref="X2:X3" si="2">V2-W2</f>
        <v>0</v>
      </c>
      <c r="Y2" s="19" t="s">
        <v>50</v>
      </c>
      <c r="Z2" s="20" t="s">
        <v>23</v>
      </c>
      <c r="AA2" s="20">
        <v>800250382</v>
      </c>
      <c r="AB2" s="20">
        <v>2</v>
      </c>
      <c r="AC2" s="20" t="s">
        <v>42</v>
      </c>
      <c r="AD2" s="20">
        <v>7447300</v>
      </c>
      <c r="AE2" s="25" t="s">
        <v>43</v>
      </c>
      <c r="AF2" s="15" t="s">
        <v>13</v>
      </c>
    </row>
    <row r="3" spans="1:506" ht="116.25" customHeight="1" x14ac:dyDescent="0.25">
      <c r="A3" s="26"/>
      <c r="B3" s="27">
        <v>1</v>
      </c>
      <c r="C3" s="26"/>
      <c r="D3" s="10"/>
      <c r="E3" s="10">
        <v>1</v>
      </c>
      <c r="F3" s="10"/>
      <c r="G3" s="11" t="s">
        <v>53</v>
      </c>
      <c r="H3" s="12" t="s">
        <v>20</v>
      </c>
      <c r="I3" s="1" t="s">
        <v>57</v>
      </c>
      <c r="J3" s="13" t="s">
        <v>58</v>
      </c>
      <c r="K3" s="9" t="s">
        <v>56</v>
      </c>
      <c r="L3" s="15" t="s">
        <v>16</v>
      </c>
      <c r="M3" s="16" t="s">
        <v>59</v>
      </c>
      <c r="N3" s="30">
        <v>44273</v>
      </c>
      <c r="O3" s="30">
        <v>44280</v>
      </c>
      <c r="P3" s="30">
        <v>44561</v>
      </c>
      <c r="Q3" s="30">
        <v>45016</v>
      </c>
      <c r="R3" s="17">
        <v>57000000</v>
      </c>
      <c r="S3" s="17">
        <v>0</v>
      </c>
      <c r="T3" s="17">
        <f t="shared" si="0"/>
        <v>57000000</v>
      </c>
      <c r="U3" s="17">
        <v>28000000</v>
      </c>
      <c r="V3" s="17">
        <f t="shared" si="1"/>
        <v>85000000</v>
      </c>
      <c r="W3" s="23">
        <v>0</v>
      </c>
      <c r="X3" s="17">
        <f t="shared" si="2"/>
        <v>85000000</v>
      </c>
      <c r="Y3" s="19" t="s">
        <v>25</v>
      </c>
      <c r="Z3" s="20" t="s">
        <v>60</v>
      </c>
      <c r="AA3" s="20">
        <v>900589109</v>
      </c>
      <c r="AB3" s="20">
        <v>7</v>
      </c>
      <c r="AC3" s="20" t="s">
        <v>61</v>
      </c>
      <c r="AD3" s="20">
        <v>7034991</v>
      </c>
      <c r="AE3" s="25" t="s">
        <v>17</v>
      </c>
      <c r="AF3" s="15" t="s">
        <v>13</v>
      </c>
    </row>
    <row r="4" spans="1:506" ht="144" customHeight="1" x14ac:dyDescent="0.25">
      <c r="A4" s="27">
        <v>1</v>
      </c>
      <c r="B4" s="26"/>
      <c r="C4" s="26"/>
      <c r="D4" s="10"/>
      <c r="E4" s="10">
        <v>1</v>
      </c>
      <c r="F4" s="10"/>
      <c r="G4" s="11" t="s">
        <v>66</v>
      </c>
      <c r="H4" s="12" t="s">
        <v>12</v>
      </c>
      <c r="I4" s="2" t="s">
        <v>69</v>
      </c>
      <c r="J4" s="13" t="s">
        <v>70</v>
      </c>
      <c r="K4" s="9" t="s">
        <v>68</v>
      </c>
      <c r="L4" s="15" t="s">
        <v>71</v>
      </c>
      <c r="M4" s="16" t="s">
        <v>72</v>
      </c>
      <c r="N4" s="30">
        <v>44348</v>
      </c>
      <c r="O4" s="30">
        <v>44356</v>
      </c>
      <c r="P4" s="30">
        <v>44561</v>
      </c>
      <c r="Q4" s="30">
        <v>45016</v>
      </c>
      <c r="R4" s="17">
        <v>20800000</v>
      </c>
      <c r="S4" s="17">
        <v>0</v>
      </c>
      <c r="T4" s="17">
        <f t="shared" ref="T4" si="3">R4+S4</f>
        <v>20800000</v>
      </c>
      <c r="U4" s="17">
        <f>10000000</f>
        <v>10000000</v>
      </c>
      <c r="V4" s="17">
        <f t="shared" ref="V4" si="4">T4+U4</f>
        <v>30800000</v>
      </c>
      <c r="W4" s="23">
        <v>10000000</v>
      </c>
      <c r="X4" s="17">
        <f t="shared" ref="X4" si="5">V4-W4</f>
        <v>20800000</v>
      </c>
      <c r="Y4" s="19" t="s">
        <v>73</v>
      </c>
      <c r="Z4" s="18" t="s">
        <v>74</v>
      </c>
      <c r="AA4" s="20">
        <v>800247350</v>
      </c>
      <c r="AB4" s="20">
        <v>6</v>
      </c>
      <c r="AC4" s="18" t="s">
        <v>75</v>
      </c>
      <c r="AD4" s="18">
        <v>2428160</v>
      </c>
      <c r="AE4" s="25" t="s">
        <v>76</v>
      </c>
      <c r="AF4" s="20" t="s">
        <v>13</v>
      </c>
    </row>
    <row r="5" spans="1:506" ht="97.5" customHeight="1" x14ac:dyDescent="0.25">
      <c r="A5" s="26"/>
      <c r="B5" s="26"/>
      <c r="C5" s="27">
        <v>1</v>
      </c>
      <c r="D5" s="10">
        <v>1</v>
      </c>
      <c r="E5" s="10"/>
      <c r="F5" s="10"/>
      <c r="G5" s="11" t="s">
        <v>55</v>
      </c>
      <c r="H5" s="14" t="s">
        <v>19</v>
      </c>
      <c r="I5" s="2" t="s">
        <v>79</v>
      </c>
      <c r="J5" s="13" t="s">
        <v>80</v>
      </c>
      <c r="K5" s="9" t="s">
        <v>78</v>
      </c>
      <c r="L5" s="15" t="s">
        <v>81</v>
      </c>
      <c r="M5" s="16" t="s">
        <v>82</v>
      </c>
      <c r="N5" s="30">
        <v>44355</v>
      </c>
      <c r="O5" s="30">
        <v>44362</v>
      </c>
      <c r="P5" s="30">
        <v>45412</v>
      </c>
      <c r="Q5" s="30">
        <v>45412</v>
      </c>
      <c r="R5" s="17">
        <v>1592855496</v>
      </c>
      <c r="S5" s="17">
        <v>0</v>
      </c>
      <c r="T5" s="17">
        <f t="shared" ref="T5:T7" si="6">R5+S5</f>
        <v>1592855496</v>
      </c>
      <c r="U5" s="17">
        <v>0</v>
      </c>
      <c r="V5" s="17">
        <f t="shared" ref="V5:V7" si="7">T5+U5</f>
        <v>1592855496</v>
      </c>
      <c r="W5" s="23">
        <v>0</v>
      </c>
      <c r="X5" s="17">
        <f t="shared" ref="X5:X7" si="8">V5-W5</f>
        <v>1592855496</v>
      </c>
      <c r="Y5" s="19" t="s">
        <v>50</v>
      </c>
      <c r="Z5" s="18" t="s">
        <v>83</v>
      </c>
      <c r="AA5" s="20">
        <v>901489793</v>
      </c>
      <c r="AB5" s="20">
        <v>1</v>
      </c>
      <c r="AC5" s="18" t="s">
        <v>84</v>
      </c>
      <c r="AD5" s="20">
        <v>3108793673</v>
      </c>
      <c r="AE5" s="25" t="s">
        <v>85</v>
      </c>
      <c r="AF5" s="20" t="s">
        <v>77</v>
      </c>
    </row>
    <row r="6" spans="1:506" ht="123.75" customHeight="1" x14ac:dyDescent="0.25">
      <c r="A6" s="26"/>
      <c r="B6" s="27">
        <v>1</v>
      </c>
      <c r="C6" s="26"/>
      <c r="D6" s="10"/>
      <c r="E6" s="10">
        <v>1</v>
      </c>
      <c r="F6" s="10"/>
      <c r="G6" s="11" t="s">
        <v>67</v>
      </c>
      <c r="H6" s="14" t="s">
        <v>15</v>
      </c>
      <c r="I6" s="2" t="s">
        <v>87</v>
      </c>
      <c r="J6" s="13" t="s">
        <v>88</v>
      </c>
      <c r="K6" s="9" t="s">
        <v>86</v>
      </c>
      <c r="L6" s="15" t="s">
        <v>89</v>
      </c>
      <c r="M6" s="16" t="s">
        <v>90</v>
      </c>
      <c r="N6" s="30">
        <v>44368</v>
      </c>
      <c r="O6" s="30">
        <v>44371</v>
      </c>
      <c r="P6" s="30">
        <v>44561</v>
      </c>
      <c r="Q6" s="30">
        <v>45016</v>
      </c>
      <c r="R6" s="17">
        <v>9000000</v>
      </c>
      <c r="S6" s="17">
        <v>0</v>
      </c>
      <c r="T6" s="17">
        <f t="shared" si="6"/>
        <v>9000000</v>
      </c>
      <c r="U6" s="17">
        <v>4500000</v>
      </c>
      <c r="V6" s="17">
        <f t="shared" si="7"/>
        <v>13500000</v>
      </c>
      <c r="W6" s="23">
        <v>0</v>
      </c>
      <c r="X6" s="17">
        <f t="shared" si="8"/>
        <v>13500000</v>
      </c>
      <c r="Y6" s="19" t="s">
        <v>92</v>
      </c>
      <c r="Z6" s="18" t="s">
        <v>34</v>
      </c>
      <c r="AA6" s="20">
        <v>800066001</v>
      </c>
      <c r="AB6" s="20">
        <v>3</v>
      </c>
      <c r="AC6" s="18" t="s">
        <v>35</v>
      </c>
      <c r="AD6" s="20">
        <v>7447555</v>
      </c>
      <c r="AE6" s="25" t="s">
        <v>63</v>
      </c>
      <c r="AF6" s="20" t="s">
        <v>13</v>
      </c>
    </row>
    <row r="7" spans="1:506" ht="149.25" customHeight="1" x14ac:dyDescent="0.25">
      <c r="A7" s="26"/>
      <c r="B7" s="27">
        <v>1</v>
      </c>
      <c r="C7" s="26"/>
      <c r="D7" s="10"/>
      <c r="E7" s="10">
        <v>1</v>
      </c>
      <c r="F7" s="10"/>
      <c r="G7" s="11" t="s">
        <v>67</v>
      </c>
      <c r="H7" s="14" t="s">
        <v>15</v>
      </c>
      <c r="I7" s="2" t="s">
        <v>87</v>
      </c>
      <c r="J7" s="13" t="s">
        <v>88</v>
      </c>
      <c r="K7" s="9" t="s">
        <v>91</v>
      </c>
      <c r="L7" s="15" t="s">
        <v>54</v>
      </c>
      <c r="M7" s="16" t="s">
        <v>90</v>
      </c>
      <c r="N7" s="30">
        <v>44362</v>
      </c>
      <c r="O7" s="30">
        <v>44365</v>
      </c>
      <c r="P7" s="30">
        <v>44561</v>
      </c>
      <c r="Q7" s="30">
        <v>45016</v>
      </c>
      <c r="R7" s="17">
        <v>50000000</v>
      </c>
      <c r="S7" s="17">
        <v>0</v>
      </c>
      <c r="T7" s="17">
        <f t="shared" si="6"/>
        <v>50000000</v>
      </c>
      <c r="U7" s="17">
        <v>10000000</v>
      </c>
      <c r="V7" s="17">
        <f t="shared" si="7"/>
        <v>60000000</v>
      </c>
      <c r="W7" s="23">
        <v>0</v>
      </c>
      <c r="X7" s="17">
        <f t="shared" si="8"/>
        <v>60000000</v>
      </c>
      <c r="Y7" s="19" t="s">
        <v>92</v>
      </c>
      <c r="Z7" s="18" t="s">
        <v>44</v>
      </c>
      <c r="AA7" s="20">
        <v>901034790</v>
      </c>
      <c r="AB7" s="20">
        <v>5</v>
      </c>
      <c r="AC7" s="18" t="s">
        <v>26</v>
      </c>
      <c r="AD7" s="20">
        <v>3649620</v>
      </c>
      <c r="AE7" s="25" t="s">
        <v>45</v>
      </c>
      <c r="AF7" s="20" t="s">
        <v>13</v>
      </c>
    </row>
    <row r="8" spans="1:506" ht="120.75" customHeight="1" x14ac:dyDescent="0.25">
      <c r="A8" s="27">
        <v>1</v>
      </c>
      <c r="B8" s="26"/>
      <c r="C8" s="27"/>
      <c r="D8" s="10">
        <v>1</v>
      </c>
      <c r="E8" s="10"/>
      <c r="F8" s="10"/>
      <c r="G8" s="11" t="s">
        <v>64</v>
      </c>
      <c r="H8" s="14" t="s">
        <v>15</v>
      </c>
      <c r="I8" s="1" t="s">
        <v>94</v>
      </c>
      <c r="J8" s="13" t="s">
        <v>95</v>
      </c>
      <c r="K8" s="9" t="s">
        <v>93</v>
      </c>
      <c r="L8" s="15" t="s">
        <v>18</v>
      </c>
      <c r="M8" s="16" t="s">
        <v>96</v>
      </c>
      <c r="N8" s="30">
        <v>44405</v>
      </c>
      <c r="O8" s="30">
        <v>44407</v>
      </c>
      <c r="P8" s="30">
        <v>44561</v>
      </c>
      <c r="Q8" s="30">
        <v>45016</v>
      </c>
      <c r="R8" s="17">
        <v>150000000</v>
      </c>
      <c r="S8" s="17">
        <v>0</v>
      </c>
      <c r="T8" s="17">
        <f t="shared" ref="T8" si="9">R8+S8</f>
        <v>150000000</v>
      </c>
      <c r="U8" s="17">
        <v>2912616</v>
      </c>
      <c r="V8" s="17">
        <f t="shared" ref="V8" si="10">T8+U8</f>
        <v>152912616</v>
      </c>
      <c r="W8" s="23">
        <v>0</v>
      </c>
      <c r="X8" s="17">
        <f t="shared" ref="X8" si="11">V8-W8</f>
        <v>152912616</v>
      </c>
      <c r="Y8" s="19" t="s">
        <v>29</v>
      </c>
      <c r="Z8" s="18" t="s">
        <v>51</v>
      </c>
      <c r="AA8" s="20">
        <v>830025149</v>
      </c>
      <c r="AB8" s="22">
        <v>8</v>
      </c>
      <c r="AC8" s="18" t="s">
        <v>24</v>
      </c>
      <c r="AD8" s="20" t="s">
        <v>33</v>
      </c>
      <c r="AE8" s="25" t="s">
        <v>52</v>
      </c>
      <c r="AF8" s="20" t="s">
        <v>13</v>
      </c>
    </row>
    <row r="9" spans="1:506" ht="113.25" customHeight="1" x14ac:dyDescent="0.25">
      <c r="A9" s="27"/>
      <c r="B9" s="27"/>
      <c r="C9" s="27">
        <v>1</v>
      </c>
      <c r="D9" s="10">
        <v>1</v>
      </c>
      <c r="E9" s="10"/>
      <c r="F9" s="10"/>
      <c r="G9" s="11" t="s">
        <v>65</v>
      </c>
      <c r="H9" s="14" t="s">
        <v>19</v>
      </c>
      <c r="I9" s="1" t="s">
        <v>98</v>
      </c>
      <c r="J9" s="13" t="s">
        <v>99</v>
      </c>
      <c r="K9" s="9" t="s">
        <v>97</v>
      </c>
      <c r="L9" s="15" t="s">
        <v>100</v>
      </c>
      <c r="M9" s="16" t="s">
        <v>101</v>
      </c>
      <c r="N9" s="30">
        <v>44470</v>
      </c>
      <c r="O9" s="30">
        <v>44470</v>
      </c>
      <c r="P9" s="30">
        <v>44833</v>
      </c>
      <c r="Q9" s="30">
        <v>45199</v>
      </c>
      <c r="R9" s="17">
        <v>8837448</v>
      </c>
      <c r="S9" s="17">
        <v>0</v>
      </c>
      <c r="T9" s="17">
        <f t="shared" ref="T9:T10" si="12">R9+S9</f>
        <v>8837448</v>
      </c>
      <c r="U9" s="17">
        <v>0</v>
      </c>
      <c r="V9" s="17">
        <f t="shared" ref="V9:V10" si="13">T9+U9</f>
        <v>8837448</v>
      </c>
      <c r="W9" s="23">
        <v>0</v>
      </c>
      <c r="X9" s="17">
        <f t="shared" ref="X9:X10" si="14">V9-W9</f>
        <v>8837448</v>
      </c>
      <c r="Y9" s="19" t="s">
        <v>123</v>
      </c>
      <c r="Z9" s="18" t="s">
        <v>102</v>
      </c>
      <c r="AA9" s="20">
        <v>860034313</v>
      </c>
      <c r="AB9" s="22">
        <v>7</v>
      </c>
      <c r="AC9" s="18" t="s">
        <v>103</v>
      </c>
      <c r="AD9" s="20">
        <v>3300000</v>
      </c>
      <c r="AE9" s="25" t="s">
        <v>21</v>
      </c>
      <c r="AF9" s="20" t="s">
        <v>13</v>
      </c>
    </row>
    <row r="10" spans="1:506" ht="97.5" customHeight="1" x14ac:dyDescent="0.25">
      <c r="A10" s="27"/>
      <c r="B10" s="27"/>
      <c r="C10" s="27">
        <v>1</v>
      </c>
      <c r="D10" s="10"/>
      <c r="E10" s="10"/>
      <c r="F10" s="10">
        <v>1</v>
      </c>
      <c r="G10" s="11" t="s">
        <v>62</v>
      </c>
      <c r="H10" s="14" t="s">
        <v>105</v>
      </c>
      <c r="I10" s="1" t="s">
        <v>106</v>
      </c>
      <c r="J10" s="13" t="s">
        <v>107</v>
      </c>
      <c r="K10" s="9" t="s">
        <v>104</v>
      </c>
      <c r="L10" s="15" t="s">
        <v>108</v>
      </c>
      <c r="M10" s="16" t="s">
        <v>109</v>
      </c>
      <c r="N10" s="30">
        <v>44494</v>
      </c>
      <c r="O10" s="30">
        <v>44512</v>
      </c>
      <c r="P10" s="30">
        <v>45241</v>
      </c>
      <c r="Q10" s="30">
        <v>45241</v>
      </c>
      <c r="R10" s="17" t="s">
        <v>14</v>
      </c>
      <c r="S10" s="17">
        <v>0</v>
      </c>
      <c r="T10" s="17" t="e">
        <f t="shared" si="12"/>
        <v>#VALUE!</v>
      </c>
      <c r="U10" s="17">
        <v>0</v>
      </c>
      <c r="V10" s="17" t="e">
        <f t="shared" si="13"/>
        <v>#VALUE!</v>
      </c>
      <c r="W10" s="23">
        <v>0</v>
      </c>
      <c r="X10" s="17" t="e">
        <f t="shared" si="14"/>
        <v>#VALUE!</v>
      </c>
      <c r="Y10" s="19" t="s">
        <v>41</v>
      </c>
      <c r="Z10" s="18" t="s">
        <v>110</v>
      </c>
      <c r="AA10" s="20">
        <v>901363291</v>
      </c>
      <c r="AB10" s="22">
        <v>2</v>
      </c>
      <c r="AC10" s="18" t="s">
        <v>111</v>
      </c>
      <c r="AD10" s="20">
        <v>3049086</v>
      </c>
      <c r="AE10" s="25" t="s">
        <v>112</v>
      </c>
      <c r="AF10" s="20" t="s">
        <v>13</v>
      </c>
    </row>
    <row r="19" spans="1:6" ht="14.25" thickBot="1" x14ac:dyDescent="0.3"/>
    <row r="20" spans="1:6" ht="14.25" thickBot="1" x14ac:dyDescent="0.3">
      <c r="A20" s="29">
        <f t="shared" ref="A20:F20" si="15">SUM(A2:A19)</f>
        <v>2</v>
      </c>
      <c r="B20" s="29">
        <f t="shared" si="15"/>
        <v>3</v>
      </c>
      <c r="C20" s="29">
        <f t="shared" si="15"/>
        <v>4</v>
      </c>
      <c r="D20" s="24">
        <f t="shared" si="15"/>
        <v>4</v>
      </c>
      <c r="E20" s="24">
        <f t="shared" si="15"/>
        <v>4</v>
      </c>
      <c r="F20" s="24">
        <f t="shared" si="15"/>
        <v>1</v>
      </c>
    </row>
    <row r="22" spans="1:6" ht="14.25" thickBot="1" x14ac:dyDescent="0.3"/>
    <row r="23" spans="1:6" ht="14.25" thickBot="1" x14ac:dyDescent="0.3">
      <c r="B23" s="36">
        <f>SUM(A20:C20)</f>
        <v>9</v>
      </c>
      <c r="C23" s="37"/>
      <c r="E23" s="34">
        <f>SUM(D20:F20)</f>
        <v>9</v>
      </c>
      <c r="F23" s="35"/>
    </row>
  </sheetData>
  <autoFilter ref="A1:AF10"/>
  <mergeCells count="2">
    <mergeCell ref="E23:F23"/>
    <mergeCell ref="B23:C23"/>
  </mergeCells>
  <hyperlinks>
    <hyperlink ref="AE5" r:id="rId1"/>
    <hyperlink ref="J6" r:id="rId2"/>
    <hyperlink ref="J9" r:id="rId3"/>
  </hyperlinks>
  <pageMargins left="0.7" right="0.7" top="0.75" bottom="0.75" header="0.3" footer="0.3"/>
  <pageSetup orientation="portrait" verticalDpi="1200" r:id="rId4"/>
  <drawing r:id="rId5"/>
  <legacyDrawing r:id="rId6"/>
  <controls>
    <mc:AlternateContent xmlns:mc="http://schemas.openxmlformats.org/markup-compatibility/2006">
      <mc:Choice Requires="x14">
        <control shapeId="12289" r:id="rId7" name="Control 1">
          <controlPr defaultSize="0" r:id="rId8">
            <anchor moveWithCells="1">
              <from>
                <xdr:col>7</xdr:col>
                <xdr:colOff>1209675</xdr:colOff>
                <xdr:row>10</xdr:row>
                <xdr:rowOff>0</xdr:rowOff>
              </from>
              <to>
                <xdr:col>8</xdr:col>
                <xdr:colOff>161925</xdr:colOff>
                <xdr:row>11</xdr:row>
                <xdr:rowOff>47625</xdr:rowOff>
              </to>
            </anchor>
          </controlPr>
        </control>
      </mc:Choice>
      <mc:Fallback>
        <control shapeId="12289" r:id="rId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2023-02-03T12:33:06Z</dcterms:modified>
</cp:coreProperties>
</file>