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1\"/>
    </mc:Choice>
  </mc:AlternateContent>
  <bookViews>
    <workbookView xWindow="-120" yWindow="-120" windowWidth="20730" windowHeight="11160"/>
  </bookViews>
  <sheets>
    <sheet name="CONTRATOS" sheetId="1" r:id="rId1"/>
    <sheet name="CTOS ESPECIALES" sheetId="2" r:id="rId2"/>
  </sheets>
  <definedNames>
    <definedName name="_xlnm._FilterDatabase" localSheetId="0" hidden="1">CONTRATOS!$A$2:$R$24</definedName>
    <definedName name="_xlnm._FilterDatabase" localSheetId="1" hidden="1">'CTOS ESPECIALES'!$A$2:$BR$4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4" i="1" l="1"/>
  <c r="M24" i="1" s="1"/>
  <c r="L23" i="1" l="1"/>
  <c r="M23" i="1" s="1"/>
  <c r="L19" i="1" l="1"/>
  <c r="M19" i="1" l="1"/>
  <c r="L22" i="1"/>
  <c r="M22" i="1" l="1"/>
  <c r="L21" i="1"/>
  <c r="L20" i="1"/>
  <c r="M21" i="1" l="1"/>
  <c r="M20" i="1"/>
  <c r="L18" i="1"/>
  <c r="M18" i="1" s="1"/>
  <c r="L16" i="1" l="1"/>
  <c r="M16" i="1" l="1"/>
  <c r="L17" i="1"/>
  <c r="M17" i="1" l="1"/>
  <c r="L14" i="1"/>
  <c r="M14" i="1" l="1"/>
  <c r="L13" i="1"/>
  <c r="L12" i="1"/>
  <c r="M13" i="1" l="1"/>
  <c r="M12" i="1"/>
  <c r="L15" i="1"/>
  <c r="M15" i="1" l="1"/>
  <c r="L11" i="1"/>
  <c r="M11" i="1" l="1"/>
  <c r="L10" i="1"/>
  <c r="M10" i="1" l="1"/>
  <c r="L9" i="1"/>
  <c r="L8" i="1"/>
  <c r="L7" i="1"/>
  <c r="L6" i="1"/>
  <c r="L4" i="1"/>
  <c r="L3" i="1"/>
  <c r="M7" i="1" l="1"/>
  <c r="M9" i="1"/>
  <c r="M8" i="1"/>
  <c r="M6" i="1"/>
  <c r="M4" i="1"/>
  <c r="M3" i="1"/>
  <c r="L5" i="1"/>
  <c r="M5" i="1" l="1"/>
</calcChain>
</file>

<file path=xl/sharedStrings.xml><?xml version="1.0" encoding="utf-8"?>
<sst xmlns="http://schemas.openxmlformats.org/spreadsheetml/2006/main" count="340" uniqueCount="214">
  <si>
    <t>OBJETO</t>
  </si>
  <si>
    <t>VALOR  TOTAL DEL CONTRATO</t>
  </si>
  <si>
    <t>PLAZO DE EJECUCION</t>
  </si>
  <si>
    <t>CDP Y RP</t>
  </si>
  <si>
    <t xml:space="preserve">LEGALIZACION </t>
  </si>
  <si>
    <t>FECHA NOTIFICACION AL SUPERVISOR</t>
  </si>
  <si>
    <t xml:space="preserve"> ACTA DE INICIO</t>
  </si>
  <si>
    <t>ACTA FINAL</t>
  </si>
  <si>
    <t>SUPERVISOR</t>
  </si>
  <si>
    <t>ORDENADOR DEL GASTO</t>
  </si>
  <si>
    <t>TIPO DE CONTRATO</t>
  </si>
  <si>
    <t>DATOS DEL CONTRATISTA</t>
  </si>
  <si>
    <t>VALOR INICIAL</t>
  </si>
  <si>
    <t>VALOR VIGENCIA 2021</t>
  </si>
  <si>
    <t>VALOR VIGENCIA 2022</t>
  </si>
  <si>
    <t>VALOR TOTAL</t>
  </si>
  <si>
    <t>FECHA DE FIRMA  CONTRATO INICIAL</t>
  </si>
  <si>
    <t>PLAZO DE EJECUCION
FINAL</t>
  </si>
  <si>
    <t>RP DINAMICA</t>
  </si>
  <si>
    <t>REGISTRO PRESUPUESTAL SIIF N°</t>
  </si>
  <si>
    <t>FECHA REGISTRO PRESUPUESTAL SIIF N°</t>
  </si>
  <si>
    <t>NÚMERO DE POLIZA</t>
  </si>
  <si>
    <t>FECHA DE APROBACIÓN DE LA PÓLIZA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</si>
  <si>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</si>
  <si>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</si>
  <si>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</si>
  <si>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</si>
  <si>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</si>
  <si>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</si>
  <si>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</si>
  <si>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</si>
  <si>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</si>
  <si>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</si>
  <si>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</si>
  <si>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</si>
  <si>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</si>
  <si>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</si>
  <si>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</si>
  <si>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</si>
  <si>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</si>
  <si>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</si>
  <si>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</si>
  <si>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No CEDULA DE SUPERVISOR</t>
  </si>
  <si>
    <t>OBSERVACIONES</t>
  </si>
  <si>
    <t>URL</t>
  </si>
  <si>
    <t xml:space="preserve">IDENTIFICACION DEL PROCESO EN SECOP II </t>
  </si>
  <si>
    <t>N° CEDULA DEL ORDENADOR DE GASTO</t>
  </si>
  <si>
    <t>SUPERVISION</t>
  </si>
  <si>
    <t>SUBDIRECCION A LA QUE PERTENECE</t>
  </si>
  <si>
    <t>N° CDP SIIF</t>
  </si>
  <si>
    <t xml:space="preserve">PLAZO DE EJECUCION
</t>
  </si>
  <si>
    <t>N° DIGITO DE VERIFICACION</t>
  </si>
  <si>
    <t>ABOGADO QUE ADJUDICA EL PROCESO</t>
  </si>
  <si>
    <t>VALOR VIGENCIA 2024</t>
  </si>
  <si>
    <t>N° PROCESO</t>
  </si>
  <si>
    <t>CARGO ORDENADOR DE GASTO</t>
  </si>
  <si>
    <t>MODALIDAD DE SELECCIÓN</t>
  </si>
  <si>
    <t>NIT Y/O CEDULA</t>
  </si>
  <si>
    <t>ESTADO DEL CONTRATO</t>
  </si>
  <si>
    <t>LIQUIDACION</t>
  </si>
  <si>
    <t>FECHA DE LIQUIDACION</t>
  </si>
  <si>
    <t>VALOR REDUCCION</t>
  </si>
  <si>
    <t>VALOR ADICION</t>
  </si>
  <si>
    <t>CONTRATISTA</t>
  </si>
  <si>
    <t xml:space="preserve">A CARGO DE </t>
  </si>
  <si>
    <t>ID Y FECHA</t>
  </si>
  <si>
    <t xml:space="preserve">FECHA ENTREGA CORRESPONDENCIA </t>
  </si>
  <si>
    <t>NUMERO DE GUIA</t>
  </si>
  <si>
    <t>FECHA ENTREGA</t>
  </si>
  <si>
    <t xml:space="preserve">VENCIMIENTO 5 DIAS </t>
  </si>
  <si>
    <t>FECHA PAGINA WEB</t>
  </si>
  <si>
    <t>VENCIMIENTO 5 DIAS</t>
  </si>
  <si>
    <t>LIQUIDACION UNILATERAL</t>
  </si>
  <si>
    <t xml:space="preserve">ID Y FECHA </t>
  </si>
  <si>
    <t>FIRMESA ACTO</t>
  </si>
  <si>
    <t>VALOR VIGENCIA 2025</t>
  </si>
  <si>
    <t>003-2021</t>
  </si>
  <si>
    <t>CONTRATACION DIRECTA</t>
  </si>
  <si>
    <t>PRESTACION DE SERVICIOS PROFESIONALES</t>
  </si>
  <si>
    <t>SANDY BIBIANA SALAMANCA GARCIA</t>
  </si>
  <si>
    <t>CONTRATACION DE PRESTACION DE SERVICIOS PROFESIONALES Y DE APOYO A LA GESTION DE UN (01) MÉDICO ESPECIALISTA EN MEDICINA DEL TRABAJO O SALUD OCUPACIONAL</t>
  </si>
  <si>
    <t>VIGENTE</t>
  </si>
  <si>
    <t>DIANA MARCELA RODRIGUEZ</t>
  </si>
  <si>
    <t>SUBDIRECCION ADMINISTRATIVA</t>
  </si>
  <si>
    <t>BOGOTA</t>
  </si>
  <si>
    <t>001-2021</t>
  </si>
  <si>
    <t>CRISTIAN DAVID MEDINA RAMIREZ</t>
  </si>
  <si>
    <t>002-2020</t>
  </si>
  <si>
    <t>DIANA CAROLINA RINCON PINZON</t>
  </si>
  <si>
    <t>PRESTAR LOS SERVICIOS PROFESIONALES COMO ABOGADO ESPECIALISTA EN EL DESARROLLO DE LAS ACTIVIDADES CONTRACTUALES QUE REQUIERA EL HOSPITAL MILITAR CENTRAL</t>
  </si>
  <si>
    <t>N/A</t>
  </si>
  <si>
    <t xml:space="preserve">MIGUEL ANGEL OBANDO CASTILLO </t>
  </si>
  <si>
    <t>JULIETH STEFANY ZEA</t>
  </si>
  <si>
    <t>005-2021</t>
  </si>
  <si>
    <t>004-2021</t>
  </si>
  <si>
    <t>002-2021</t>
  </si>
  <si>
    <t>SANDRA BIBIANA SACHEZ ROJAS</t>
  </si>
  <si>
    <t>006-2021</t>
  </si>
  <si>
    <t>PEDRO HERRERA ABOGADOS SAS</t>
  </si>
  <si>
    <t>PRESTACIÓN DE SERVICIOS PROFESIONALES DE UN ABOGADO EXTERNO CON EXPERIENCIA EN MATERIA DE RESPONSABILIDAD EN FALLA MÉDICA, PARA LA OFICINA ASESORA JURÍDICA DEL HOSPITAL MILITAR CENTRAL</t>
  </si>
  <si>
    <t>MIGUEL ANGEL TOVAR HERRERA</t>
  </si>
  <si>
    <t>007-2021</t>
  </si>
  <si>
    <t>MARCO LUCIANO CHARRY LOPEZ</t>
  </si>
  <si>
    <t>PRESTAR LOS SERVICIOS PROFESIONALES COMO MÉDICO ESPECIALISTA EN RADIOLOGÍA CON ENTRENAMIENTO EN NEURORADIOLOGÍA , PARA LA REALIZACIÓN DE EXÁMENES Y/O PROCEDIMIENTOS ANÁLISIS E INTERPRETACIÓN DE IMÁGENES OBTENIDAS MEDIANTE LA ADQUISICIÓN DE RESONANCIA MAGNÉTICA, TOMOGRAFÍA COMPUTARIZADA DE CRÁNEO, ENCÉFALO Y MENINGES, CABEZA EXTRACRANEAL, CUELLO, RAQUIS, MÉDULA ESPINAL, NERVIOS CRANEALES Y ESPINALES, VASOS CERVICALES CRANEALES Y RAQUIMEDULARES PARA EL HOSPITAL MILITAR CENTRAL.</t>
  </si>
  <si>
    <t>ANGEL OCTAVIO DONATO RENDON</t>
  </si>
  <si>
    <t>SUBDIRECCION DE APOYO</t>
  </si>
  <si>
    <t>008-2021</t>
  </si>
  <si>
    <t xml:space="preserve">ADRIANA REY VELASCOI </t>
  </si>
  <si>
    <t>PRESTAR LOS SERVICIOS PROFESIONALES ESPECIALIZADOS Y DE APOYO A LA GESTION COMO MEDICO CON MAESTRIA EN ECONOMÍA DE LA SALUD PARA LA OFICINA ASESORA DE PLANEACIÓN DEL HOSPITAL MILITAR CENTRAL¨</t>
  </si>
  <si>
    <t>MARY RUTH FONSECA BECERRA</t>
  </si>
  <si>
    <t>009-2021</t>
  </si>
  <si>
    <t>010-2021</t>
  </si>
  <si>
    <t>JULIAN ANDRES BARRETO PLAZA</t>
  </si>
  <si>
    <t>PRESTACIÓN DE SERVICIOS DE UN MÉDICO ESPECIALISTA EN PATOLOGÍA, CON FORMACIÓN EN LOS PROCESOS DE MACROSCOPIA, GUÍAS ACTUALIZADAS EN LOS PROCESAMIENTOS DE TEJIDOS DE ACUERDO A LAS NORMAS INTERNACIONALES PARA EL HOSPITAL MILITAR CENTRAL</t>
  </si>
  <si>
    <t>YADIRA VASQUEZ VIZCAINO</t>
  </si>
  <si>
    <t>013-2021</t>
  </si>
  <si>
    <t>014-2021</t>
  </si>
  <si>
    <t xml:space="preserve">ARRENDAMIENTO </t>
  </si>
  <si>
    <t xml:space="preserve">AMAREY NOVA MEDICAL 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</si>
  <si>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</si>
  <si>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</si>
  <si>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CARLOS ALBERTO GARCIA LINARES</t>
  </si>
  <si>
    <t>PRESTAR LOS SERVICIOS PROFESIONALES COMO MÉDICO ENDOCRINÓLOGO ESPECIALISTA PARA EL HOSPITAL MILITAR</t>
  </si>
  <si>
    <t>OSWALDO RINCON SIERRA</t>
  </si>
  <si>
    <t>SUBDIRECCION MEDICA</t>
  </si>
  <si>
    <t>011-2021</t>
  </si>
  <si>
    <t>ESCUDERO GIRALDO Y ASOCIADOS S.A.S</t>
  </si>
  <si>
    <t>PRESTACIÓN DE SERVICIOS PROFESIONALES COMO ABOGADO EXTERNO EN MATERIA LABORAL Y ADMINISTRATIVA</t>
  </si>
  <si>
    <t>012-2021</t>
  </si>
  <si>
    <t xml:space="preserve">MINIMA CUANTIA </t>
  </si>
  <si>
    <t>SUMINISTRO</t>
  </si>
  <si>
    <t>DRAGUER COLOMBIA S.A</t>
  </si>
  <si>
    <t>SUMINISTRO DE ELEMENTOS DE TERAPIA RESPIRATORIA, PARA LA ATENCION DE PACIENTES DE UNIDADES CRITICAS DEL HOSPITAL MILITAR CENTRAL (CANULAS NASALES ALTO FLUJO, CIRCUITO PARA ALTO FLUJO, MASCARA ORONASAL REUTILIZABLE)</t>
  </si>
  <si>
    <t>MARTHA LUCIA PINZON ALDANA</t>
  </si>
  <si>
    <t>CD-001-2021-HOMIL</t>
  </si>
  <si>
    <t>https://community.secop.gov.co/Public/Tendering/OpportunityDetail/Index?noticeUID=CO1.NTC.1636922&amp;isFromPublicArea=True&amp;isModal=true&amp;asPopupView=true</t>
  </si>
  <si>
    <t>CD-002-2021-HOMIL</t>
  </si>
  <si>
    <t>https://community.secop.gov.co/Public/Tendering/OpportunityDetail/Index?noticeUID=CO1.NTC.1638604&amp;isFromPublicArea=True&amp;isModal=true&amp;asPopupView=true</t>
  </si>
  <si>
    <t>CD-003-2021-HOMIL</t>
  </si>
  <si>
    <t>https://community.secop.gov.co/Public/Tendering/OpportunityDetail/Index?noticeUID=CO1.NTC.1638139&amp;isFromPublicArea=True&amp;isModal=true&amp;asPopupView=true</t>
  </si>
  <si>
    <t>CD-005-2021-HOMIL</t>
  </si>
  <si>
    <t>https://community.secop.gov.co/Public/Tendering/OpportunityDetail/Index?noticeUID=CO1.NTC.1669731&amp;isFromPublicArea=True&amp;isModal=true&amp;asPopupView=true</t>
  </si>
  <si>
    <t>CD-004-2021-HOMIL</t>
  </si>
  <si>
    <t>https://community.secop.gov.co/Public/Tendering/OpportunityDetail/Index?noticeUID=CO1.NTC.1674798&amp;isFromPublicArea=True&amp;isModal=true&amp;asPopupView=true</t>
  </si>
  <si>
    <t>CD-006-2021-HOMIL</t>
  </si>
  <si>
    <t>https://community.secop.gov.co/Public/Tendering/OpportunityDetail/Index?noticeUID=CO1.NTC.1685745&amp;isFromPublicArea=True&amp;isModal=true&amp;asPopupView=true</t>
  </si>
  <si>
    <t>CD-010-2021-HOMIL</t>
  </si>
  <si>
    <t>https://community.secop.gov.co/Public/Tendering/OpportunityDetail/Index?noticeUID=CO1.NTC.1694566&amp;isFromPublicArea=True&amp;isModal=true&amp;asPopupView=true</t>
  </si>
  <si>
    <t>CD-007-2021-HOMIL</t>
  </si>
  <si>
    <t>https://community.secop.gov.co/Public/Tendering/OpportunityDetail/Index?noticeUID=CO1.NTC.1708353&amp;isFromPublicArea=True&amp;isModal=true&amp;asPopupView=true</t>
  </si>
  <si>
    <t>CD-009-2021-HOMIL</t>
  </si>
  <si>
    <t>https://community.secop.gov.co/Public/Tendering/OpportunityDetail/Index?noticeUID=CO1.NTC.1696014&amp;isFromPublicArea=True&amp;isModal=true&amp;asPopupView=true</t>
  </si>
  <si>
    <t>CD-014-2021-HOMIL</t>
  </si>
  <si>
    <t>https://community.secop.gov.co/Public/Tendering/OpportunityDetail/Index?noticeUID=CO1.NTC.1714410&amp;isFromPublicArea=True&amp;isModal=true&amp;asPopupView=true</t>
  </si>
  <si>
    <t>MC-001-2021-HOMIL</t>
  </si>
  <si>
    <t>https://community.secop.gov.co/Public/Tendering/OpportunityDetail/Index?noticeUID=CO1.NTC.1675647&amp;isFromPublicArea=True&amp;isModal=true&amp;asPopupView=true</t>
  </si>
  <si>
    <t>015-2021</t>
  </si>
  <si>
    <t>ANA CALIXTA REYES ANGARITA</t>
  </si>
  <si>
    <t>PRESTACIÓN DE SERVICIOS PROFESIONALES DE UN (1) PROFESIONAL EN DERECHO CON EXPERIENCIA ACREDITADA QUE BRINDE ASESORÍA A LA ALTA DIRECCIÓN PARA ASUMIR LA DEFENSA ANTE LOS ORGANISMOS DE CONTROL Y ANTE LA FISCALÍA GENERAL DE LA NACIÓN, ACTUACIONES EN LAS CUALES ÉSTA INSTITUCIÓN HOSPITALARIA SEA VINCULADA BIEN POR ACTIVA O POR PASIVA, REPRESENTARLA EN LOS PROCESOS CONTRACTUALES Y EMITIR CONCEPTOS EN MATERIA DE CONTRATACIÓN ESTATAL. PARA EL HOSPITAL MILITAR CENTRAL.</t>
  </si>
  <si>
    <t>WBOS0000004180</t>
  </si>
  <si>
    <t>ASOCIACION COLOMBIANA DE HOSPITALES Y CLINICAS</t>
  </si>
  <si>
    <t>AFILIACION DEL HOSPITAL MILITAR CENTRAL A LA ASOCIACION COLOMBIANA DE HOSPITALES  Y CLINICAS PARA EL AÑO 2020</t>
  </si>
  <si>
    <t>CRISTIAN</t>
  </si>
  <si>
    <t>CARRERA 4 # 73-15</t>
  </si>
  <si>
    <t>COLMOPLAST S.A.S</t>
  </si>
  <si>
    <t>VENTA DE LAS BOLSAS DE SUERO O RECIPIENTE QUE HAN CONTENIDO SOLUCIONES PARA USO INTRAVENOSO, INTRAPERITONEAL Y EN HEMODIALISIS, GENERADOS EN EL HOSPITAL MILITAR CENTRAL COMO RESIDUOS EN LAS ACTIVIDADES DE ATENCION DE SALUD SUSCEPTIBLES DE SER APROVECHADOS O RECICLADOS</t>
  </si>
  <si>
    <t>CARRERA 67 A # 9-91</t>
  </si>
  <si>
    <t>OSCAR EDUARDO BERNAL BORDA</t>
  </si>
  <si>
    <t>PRESTACION DE SERVICIOS</t>
  </si>
  <si>
    <t>PENSEMOS S.A</t>
  </si>
  <si>
    <t>RENOVACION, ACTUALIZACION Y SOPORTE TECNICO DE SOFTWARE SUITE VISION EMPRESARIAL DEL HOSPITAL MILITAR CENTRAL</t>
  </si>
  <si>
    <t>016-2021</t>
  </si>
  <si>
    <t>COMPRAVENTA</t>
  </si>
  <si>
    <t xml:space="preserve">CLAUDIA ROCIO RAMIREZ </t>
  </si>
  <si>
    <t>TM MEDICA S.A</t>
  </si>
  <si>
    <t>ADQUISICIÓN DE INSUMOS MÉDICO QUIRÚRGICOS (ENDOPROTESIS AORTICA FRENESTRADA CUSTOM MADE COOK) - MARCA COOK MEDICAL PARA LA CORRECCIÓN DE ANEURISMA DE AORTA TORACOABDOMINAL PARA UN PACIENTE QUE ES BENEFICIARIO DEL SISTEMA DE SALUD DE LAS FUERZAS MILITARES</t>
  </si>
  <si>
    <t xml:space="preserve">LUIS FERNANDO NUÑEZ PARRA </t>
  </si>
  <si>
    <t>018-2021</t>
  </si>
  <si>
    <t>022-2021</t>
  </si>
  <si>
    <t xml:space="preserve">ALFONSO FRANCISCO JAVIER VARGAS MALAVER </t>
  </si>
  <si>
    <t>PRESTACION DE SERVICIOS PROFESIONALES COMO MEDICO ESPECIALISTA EN RADIOLOGIA CON EXPERIENCIA EN INTERVENCIONISMO GENERAL Y VASCULAR PARA EL HOSPITAL MILITAR CENTRAL</t>
  </si>
  <si>
    <t>020-2021</t>
  </si>
  <si>
    <t>JUAN MANUEL VIVIEROS CARREÑO</t>
  </si>
  <si>
    <t>CD-011-2021-HOMIL</t>
  </si>
  <si>
    <t>https://community.secop.gov.co/Public/Tendering/OpportunityDetail/Index?noticeUID=CO1.NTC.1699198&amp;isFromPublicArea=True&amp;isModal=true&amp;asPopupView=true</t>
  </si>
  <si>
    <t>COT-013-2021-HOMIL</t>
  </si>
  <si>
    <t>https://community.secop.gov.co/Public/Tendering/OpportunityDetail/Index?noticeUID=CO1.NTC.1670406&amp;isFromPublicArea=True&amp;isModal=true&amp;asPopupView=true</t>
  </si>
  <si>
    <t>CD-008-2021-HOMIL</t>
  </si>
  <si>
    <t>https://community.secop.gov.co/Public/Tendering/OpportunityDetail/Index?noticeUID=CO1.NTC.1701987&amp;isFromPublicArea=True&amp;isModal=true&amp;asPopupView=true</t>
  </si>
  <si>
    <t>CD-022-021-HOMIL</t>
  </si>
  <si>
    <t>https://community.secop.gov.co/Public/Tendering/OpportunityDetail/Index?noticeUID=CO1.NTC.1738300&amp;isFromPublicArea=True&amp;isModal=true&amp;asPopupView=true</t>
  </si>
  <si>
    <t>CD-016-2021-HOMIL</t>
  </si>
  <si>
    <t>https://community.secop.gov.co/Public/Tendering/OpportunityDetail/Index?noticeUID=CO1.NTC.1748531&amp;isFromPublicArea=True&amp;isModal=true&amp;asPopupView=true</t>
  </si>
  <si>
    <t>021-2021</t>
  </si>
  <si>
    <t>MEDTRONIC COLOMBIA S.A</t>
  </si>
  <si>
    <t>SUMINISTRO DE CONSUMIBLES PARA EL SERVICIO DE TERAPIA RESPIRATORIA DEL HOSPITAL MILITAR CENTRAL</t>
  </si>
  <si>
    <t>017-2021</t>
  </si>
  <si>
    <t>SISTEMAS Y ASESORIAS DE COLOMBIA S.A</t>
  </si>
  <si>
    <t>ACTUALIZACIÓN, SOPORTE y CONSULTORIA PARA EL SISTEMA DE INFORMACIÓN DINAMICA GERENCIAL HOSPITALARIA .NET</t>
  </si>
  <si>
    <t>FELIX PALACIOS - TERESA MORENO - VILLERLANDY ROMERO</t>
  </si>
  <si>
    <t>023-2021</t>
  </si>
  <si>
    <t>TOP MEDICAL SYSTEM S.A</t>
  </si>
  <si>
    <t>ARRENDAMIENTO DE UN (01) EQUIPO DE RADIOLOGÍA CONVENCIONAL QUE INCLUYA ADECUACIÓN E INSTALACIÓN MANTENIMIENTO PREVENTIVO, CORRECTIVO Y SOPORTE TÉCNICO</t>
  </si>
  <si>
    <t>DAMIANA GREGORIA VERGEL HERNANDEZ</t>
  </si>
  <si>
    <t>025-2021</t>
  </si>
  <si>
    <t>BRISTOLL MYERS SQUIBB DE COLOMBIA LTDA</t>
  </si>
  <si>
    <t>SUMINISTRAR LOS MEDICAMENTOS DE ALTO COSTO, ABATACEPT, IPILIMUMAB, NIVOLUMAB DE 40MG Y NIVOLUMAB DE 100MG, PARA LOS PACIENTES DEL HOSPITAL MILITAR</t>
  </si>
  <si>
    <t>ELIAS MORA VARGAS</t>
  </si>
  <si>
    <t>MC-002-2021-HOMIL</t>
  </si>
  <si>
    <t>https://community.secop.gov.co/Public/Tendering/OpportunityDetail/Index?noticeUID=CO1.NTC.1729113&amp;isFromPublicArea=True&amp;isModal=true&amp;asPopupView=true</t>
  </si>
  <si>
    <t>MC-013-2021-HOMIL</t>
  </si>
  <si>
    <t>https://community.secop.gov.co/Public/Tendering/OpportunityDetail/Index?noticeUID=CO1.NTC.1736509&amp;isFromPublicArea=True&amp;isModal=true&amp;asPopupView=true</t>
  </si>
  <si>
    <t>CD-020-2021-HOMIL</t>
  </si>
  <si>
    <t>https://community.secop.gov.co/Public/Tendering/OpportunityDetail/Index?noticeUID=CO1.NTC.1767673&amp;isFromPublicArea=True&amp;isModal=true&amp;asPopupView=true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</si>
</sst>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  <numFmt numFmtId="168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72">
    <xf numFmtId="0" fontId="0" fillId="0" borderId="0" xfId="0"/>
    <xf numFmtId="4" fontId="4" fillId="4" borderId="7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4" fillId="4" borderId="11" xfId="0" applyNumberFormat="1" applyFont="1" applyFill="1" applyBorder="1" applyAlignment="1">
      <alignment horizontal="center" vertical="center" wrapText="1"/>
    </xf>
    <xf numFmtId="165" fontId="5" fillId="4" borderId="11" xfId="1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11" xfId="0" applyNumberFormat="1" applyFont="1" applyFill="1" applyBorder="1" applyAlignment="1">
      <alignment horizontal="center" vertical="center" wrapText="1"/>
    </xf>
    <xf numFmtId="0" fontId="4" fillId="4" borderId="11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4" fontId="5" fillId="4" borderId="11" xfId="0" applyNumberFormat="1" applyFont="1" applyFill="1" applyBorder="1" applyAlignment="1">
      <alignment horizontal="center" vertical="center" wrapText="1"/>
    </xf>
    <xf numFmtId="4" fontId="4" fillId="4" borderId="6" xfId="0" applyNumberFormat="1" applyFont="1" applyFill="1" applyBorder="1" applyAlignment="1">
      <alignment horizontal="center" vertical="center" wrapText="1"/>
    </xf>
    <xf numFmtId="4" fontId="4" fillId="4" borderId="11" xfId="0" applyNumberFormat="1" applyFont="1" applyFill="1" applyBorder="1" applyAlignment="1">
      <alignment horizontal="center" vertical="center" wrapText="1"/>
    </xf>
    <xf numFmtId="166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4" fillId="4" borderId="2" xfId="0" applyNumberFormat="1" applyFont="1" applyFill="1" applyBorder="1" applyAlignment="1">
      <alignment horizontal="center" vertical="center" wrapText="1"/>
    </xf>
    <xf numFmtId="1" fontId="4" fillId="4" borderId="2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1" fontId="5" fillId="4" borderId="6" xfId="0" applyNumberFormat="1" applyFont="1" applyFill="1" applyBorder="1" applyAlignment="1">
      <alignment horizontal="center" vertical="center" textRotation="90" wrapText="1"/>
    </xf>
    <xf numFmtId="0" fontId="5" fillId="4" borderId="12" xfId="0" applyFont="1" applyFill="1" applyBorder="1" applyAlignment="1">
      <alignment horizontal="center" vertical="center" textRotation="90" wrapText="1"/>
    </xf>
    <xf numFmtId="0" fontId="5" fillId="4" borderId="13" xfId="0" applyFont="1" applyFill="1" applyBorder="1" applyAlignment="1">
      <alignment horizontal="center" vertical="center" textRotation="90" wrapText="1"/>
    </xf>
    <xf numFmtId="49" fontId="4" fillId="4" borderId="11" xfId="0" applyNumberFormat="1" applyFont="1" applyFill="1" applyBorder="1" applyAlignment="1">
      <alignment horizontal="center" vertical="center" wrapText="1"/>
    </xf>
    <xf numFmtId="49" fontId="5" fillId="2" borderId="14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8" fillId="0" borderId="15" xfId="2" applyFont="1" applyBorder="1" applyAlignment="1" applyProtection="1">
      <alignment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justify" vertical="justify" wrapText="1"/>
    </xf>
    <xf numFmtId="167" fontId="6" fillId="2" borderId="14" xfId="0" applyNumberFormat="1" applyFont="1" applyFill="1" applyBorder="1" applyAlignment="1">
      <alignment horizontal="center" vertical="center"/>
    </xf>
    <xf numFmtId="42" fontId="6" fillId="2" borderId="14" xfId="1" applyNumberFormat="1" applyFont="1" applyFill="1" applyBorder="1" applyAlignment="1">
      <alignment horizontal="center" vertical="center"/>
    </xf>
    <xf numFmtId="166" fontId="6" fillId="3" borderId="14" xfId="0" applyNumberFormat="1" applyFont="1" applyFill="1" applyBorder="1" applyAlignment="1">
      <alignment horizontal="center" vertical="center" wrapText="1"/>
    </xf>
    <xf numFmtId="1" fontId="6" fillId="3" borderId="14" xfId="0" applyNumberFormat="1" applyFont="1" applyFill="1" applyBorder="1" applyAlignment="1">
      <alignment horizontal="center" vertical="center" wrapText="1"/>
    </xf>
    <xf numFmtId="166" fontId="6" fillId="0" borderId="14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 wrapText="1"/>
    </xf>
    <xf numFmtId="14" fontId="6" fillId="0" borderId="14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68" fontId="8" fillId="2" borderId="15" xfId="2" applyNumberFormat="1" applyFont="1" applyFill="1" applyBorder="1" applyAlignment="1" applyProtection="1">
      <alignment horizontal="center" vertical="center" wrapText="1"/>
    </xf>
    <xf numFmtId="166" fontId="6" fillId="0" borderId="15" xfId="0" applyNumberFormat="1" applyFont="1" applyBorder="1" applyAlignment="1">
      <alignment horizontal="center" vertical="center" wrapText="1"/>
    </xf>
    <xf numFmtId="14" fontId="6" fillId="0" borderId="15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 wrapText="1"/>
    </xf>
    <xf numFmtId="14" fontId="6" fillId="0" borderId="15" xfId="0" applyNumberFormat="1" applyFont="1" applyBorder="1" applyAlignment="1">
      <alignment horizontal="center" vertical="center"/>
    </xf>
    <xf numFmtId="1" fontId="6" fillId="0" borderId="14" xfId="0" applyNumberFormat="1" applyFont="1" applyBorder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1" fontId="6" fillId="0" borderId="0" xfId="0" applyNumberFormat="1" applyFont="1"/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164" fontId="4" fillId="4" borderId="6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166" fontId="4" fillId="4" borderId="6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9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11</xdr:row>
          <xdr:rowOff>0</xdr:rowOff>
        </xdr:from>
        <xdr:to>
          <xdr:col>5</xdr:col>
          <xdr:colOff>600075</xdr:colOff>
          <xdr:row>11</xdr:row>
          <xdr:rowOff>228600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4</xdr:row>
          <xdr:rowOff>0</xdr:rowOff>
        </xdr:from>
        <xdr:to>
          <xdr:col>5</xdr:col>
          <xdr:colOff>600075</xdr:colOff>
          <xdr:row>5</xdr:row>
          <xdr:rowOff>66675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R24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H5" sqref="H5"/>
    </sheetView>
  </sheetViews>
  <sheetFormatPr baseColWidth="10" defaultRowHeight="12.75" x14ac:dyDescent="0.2"/>
  <cols>
    <col min="1" max="1" width="13.85546875" style="43" customWidth="1"/>
    <col min="2" max="2" width="18.7109375" style="43" customWidth="1"/>
    <col min="3" max="3" width="15.7109375" style="43" customWidth="1"/>
    <col min="4" max="4" width="18.42578125" style="43" customWidth="1"/>
    <col min="5" max="5" width="23" style="43" customWidth="1"/>
    <col min="6" max="6" width="26" style="43" customWidth="1"/>
    <col min="7" max="7" width="28.28515625" style="43" customWidth="1"/>
    <col min="8" max="8" width="48.42578125" style="43" customWidth="1"/>
    <col min="9" max="9" width="14.42578125" style="43" customWidth="1"/>
    <col min="10" max="10" width="15.85546875" style="43" bestFit="1" customWidth="1"/>
    <col min="11" max="11" width="15.42578125" style="43" customWidth="1"/>
    <col min="12" max="12" width="15.140625" style="43" customWidth="1"/>
    <col min="13" max="13" width="19.28515625" style="43" customWidth="1"/>
    <col min="14" max="15" width="13.5703125" style="44" bestFit="1" customWidth="1"/>
    <col min="16" max="16" width="15.28515625" style="44" customWidth="1"/>
    <col min="17" max="17" width="28.85546875" style="43" customWidth="1"/>
    <col min="18" max="18" width="22.5703125" style="43" customWidth="1"/>
    <col min="19" max="16384" width="11.42578125" style="43"/>
  </cols>
  <sheetData>
    <row r="1" spans="1:18" s="2" customFormat="1" ht="15.75" customHeight="1" thickBot="1" x14ac:dyDescent="0.25">
      <c r="A1" s="51" t="s">
        <v>40</v>
      </c>
      <c r="B1" s="51" t="s">
        <v>56</v>
      </c>
      <c r="C1" s="53" t="s">
        <v>54</v>
      </c>
      <c r="D1" s="53" t="s">
        <v>10</v>
      </c>
      <c r="E1" s="53" t="s">
        <v>45</v>
      </c>
      <c r="F1" s="53" t="s">
        <v>44</v>
      </c>
      <c r="G1" s="53" t="s">
        <v>63</v>
      </c>
      <c r="H1" s="51" t="s">
        <v>0</v>
      </c>
      <c r="I1" s="57" t="s">
        <v>1</v>
      </c>
      <c r="J1" s="58"/>
      <c r="K1" s="58"/>
      <c r="L1" s="58"/>
      <c r="M1" s="59"/>
      <c r="N1" s="67" t="s">
        <v>2</v>
      </c>
      <c r="O1" s="68"/>
      <c r="P1" s="68"/>
      <c r="Q1" s="48"/>
      <c r="R1" s="51" t="s">
        <v>48</v>
      </c>
    </row>
    <row r="2" spans="1:18" s="2" customFormat="1" ht="116.25" customHeight="1" thickBot="1" x14ac:dyDescent="0.25">
      <c r="A2" s="52"/>
      <c r="B2" s="52"/>
      <c r="C2" s="53"/>
      <c r="D2" s="54"/>
      <c r="E2" s="53"/>
      <c r="F2" s="53"/>
      <c r="G2" s="54"/>
      <c r="H2" s="52"/>
      <c r="I2" s="3" t="s">
        <v>12</v>
      </c>
      <c r="J2" s="4" t="s">
        <v>62</v>
      </c>
      <c r="K2" s="4" t="s">
        <v>61</v>
      </c>
      <c r="L2" s="5" t="s">
        <v>13</v>
      </c>
      <c r="M2" s="5" t="s">
        <v>15</v>
      </c>
      <c r="N2" s="6" t="s">
        <v>16</v>
      </c>
      <c r="O2" s="6" t="s">
        <v>50</v>
      </c>
      <c r="P2" s="6" t="s">
        <v>17</v>
      </c>
      <c r="Q2" s="13" t="s">
        <v>8</v>
      </c>
      <c r="R2" s="52"/>
    </row>
    <row r="3" spans="1:18" ht="72.75" customHeight="1" x14ac:dyDescent="0.2">
      <c r="A3" s="21" t="s">
        <v>85</v>
      </c>
      <c r="B3" s="22" t="s">
        <v>77</v>
      </c>
      <c r="C3" s="23" t="s">
        <v>85</v>
      </c>
      <c r="D3" s="24" t="s">
        <v>78</v>
      </c>
      <c r="E3" s="25" t="s">
        <v>134</v>
      </c>
      <c r="F3" s="26" t="s">
        <v>135</v>
      </c>
      <c r="G3" s="27" t="s">
        <v>86</v>
      </c>
      <c r="H3" s="28" t="s">
        <v>89</v>
      </c>
      <c r="I3" s="29">
        <v>61800000</v>
      </c>
      <c r="J3" s="30">
        <v>0</v>
      </c>
      <c r="K3" s="30">
        <v>0</v>
      </c>
      <c r="L3" s="30">
        <f t="shared" ref="L3:L9" si="0">+I3+J3-K3</f>
        <v>61800000</v>
      </c>
      <c r="M3" s="30">
        <f>SUM(L3:L3)</f>
        <v>61800000</v>
      </c>
      <c r="N3" s="31">
        <v>44203</v>
      </c>
      <c r="O3" s="31">
        <v>44561</v>
      </c>
      <c r="P3" s="31">
        <v>44561</v>
      </c>
      <c r="Q3" s="39" t="s">
        <v>91</v>
      </c>
      <c r="R3" s="34" t="s">
        <v>83</v>
      </c>
    </row>
    <row r="4" spans="1:18" ht="71.25" customHeight="1" x14ac:dyDescent="0.2">
      <c r="A4" s="21" t="s">
        <v>95</v>
      </c>
      <c r="B4" s="22" t="s">
        <v>77</v>
      </c>
      <c r="C4" s="23" t="s">
        <v>85</v>
      </c>
      <c r="D4" s="24" t="s">
        <v>78</v>
      </c>
      <c r="E4" s="25" t="s">
        <v>136</v>
      </c>
      <c r="F4" s="26" t="s">
        <v>137</v>
      </c>
      <c r="G4" s="27" t="s">
        <v>88</v>
      </c>
      <c r="H4" s="28" t="s">
        <v>89</v>
      </c>
      <c r="I4" s="29">
        <v>61800000</v>
      </c>
      <c r="J4" s="30">
        <v>0</v>
      </c>
      <c r="K4" s="30">
        <v>0</v>
      </c>
      <c r="L4" s="30">
        <f t="shared" si="0"/>
        <v>61800000</v>
      </c>
      <c r="M4" s="30">
        <f>SUM(L4:L4)</f>
        <v>61800000</v>
      </c>
      <c r="N4" s="31">
        <v>44203</v>
      </c>
      <c r="O4" s="31">
        <v>44561</v>
      </c>
      <c r="P4" s="31">
        <v>44561</v>
      </c>
      <c r="Q4" s="39" t="s">
        <v>91</v>
      </c>
      <c r="R4" s="34" t="s">
        <v>83</v>
      </c>
    </row>
    <row r="5" spans="1:18" ht="66" customHeight="1" x14ac:dyDescent="0.2">
      <c r="A5" s="21" t="s">
        <v>76</v>
      </c>
      <c r="B5" s="22" t="s">
        <v>77</v>
      </c>
      <c r="C5" s="23" t="s">
        <v>76</v>
      </c>
      <c r="D5" s="24" t="s">
        <v>78</v>
      </c>
      <c r="E5" s="25" t="s">
        <v>138</v>
      </c>
      <c r="F5" s="26" t="s">
        <v>139</v>
      </c>
      <c r="G5" s="27" t="s">
        <v>79</v>
      </c>
      <c r="H5" s="28" t="s">
        <v>80</v>
      </c>
      <c r="I5" s="29">
        <v>86520000</v>
      </c>
      <c r="J5" s="30">
        <v>0</v>
      </c>
      <c r="K5" s="30">
        <v>0</v>
      </c>
      <c r="L5" s="30">
        <f t="shared" si="0"/>
        <v>86520000</v>
      </c>
      <c r="M5" s="30">
        <f>SUM(L5:L5)</f>
        <v>86520000</v>
      </c>
      <c r="N5" s="31">
        <v>44203</v>
      </c>
      <c r="O5" s="31">
        <v>44561</v>
      </c>
      <c r="P5" s="31">
        <v>44561</v>
      </c>
      <c r="Q5" s="39" t="s">
        <v>82</v>
      </c>
      <c r="R5" s="34" t="s">
        <v>83</v>
      </c>
    </row>
    <row r="6" spans="1:18" ht="66" customHeight="1" x14ac:dyDescent="0.2">
      <c r="A6" s="21" t="s">
        <v>94</v>
      </c>
      <c r="B6" s="22" t="s">
        <v>77</v>
      </c>
      <c r="C6" s="23" t="s">
        <v>87</v>
      </c>
      <c r="D6" s="24" t="s">
        <v>78</v>
      </c>
      <c r="E6" s="25" t="s">
        <v>136</v>
      </c>
      <c r="F6" s="26" t="s">
        <v>137</v>
      </c>
      <c r="G6" s="27" t="s">
        <v>92</v>
      </c>
      <c r="H6" s="28" t="s">
        <v>89</v>
      </c>
      <c r="I6" s="29">
        <v>60600000</v>
      </c>
      <c r="J6" s="30">
        <v>0</v>
      </c>
      <c r="K6" s="30">
        <v>0</v>
      </c>
      <c r="L6" s="30">
        <f t="shared" si="0"/>
        <v>60600000</v>
      </c>
      <c r="M6" s="30">
        <f>SUM(L6:L6)</f>
        <v>60600000</v>
      </c>
      <c r="N6" s="31">
        <v>44204</v>
      </c>
      <c r="O6" s="31">
        <v>44561</v>
      </c>
      <c r="P6" s="31">
        <v>44561</v>
      </c>
      <c r="Q6" s="39" t="s">
        <v>91</v>
      </c>
      <c r="R6" s="34" t="s">
        <v>83</v>
      </c>
    </row>
    <row r="7" spans="1:18" ht="73.5" customHeight="1" x14ac:dyDescent="0.2">
      <c r="A7" s="21" t="s">
        <v>93</v>
      </c>
      <c r="B7" s="22" t="s">
        <v>77</v>
      </c>
      <c r="C7" s="23" t="s">
        <v>87</v>
      </c>
      <c r="D7" s="24" t="s">
        <v>78</v>
      </c>
      <c r="E7" s="25" t="s">
        <v>136</v>
      </c>
      <c r="F7" s="26" t="s">
        <v>137</v>
      </c>
      <c r="G7" s="27" t="s">
        <v>96</v>
      </c>
      <c r="H7" s="28" t="s">
        <v>89</v>
      </c>
      <c r="I7" s="29">
        <v>60600000</v>
      </c>
      <c r="J7" s="30">
        <v>0</v>
      </c>
      <c r="K7" s="30">
        <v>0</v>
      </c>
      <c r="L7" s="30">
        <f t="shared" si="0"/>
        <v>60600000</v>
      </c>
      <c r="M7" s="30">
        <f>SUM(L7:L7)</f>
        <v>60600000</v>
      </c>
      <c r="N7" s="31">
        <v>44208</v>
      </c>
      <c r="O7" s="31">
        <v>44561</v>
      </c>
      <c r="P7" s="31">
        <v>44561</v>
      </c>
      <c r="Q7" s="39" t="s">
        <v>91</v>
      </c>
      <c r="R7" s="34" t="s">
        <v>83</v>
      </c>
    </row>
    <row r="8" spans="1:18" ht="75.75" customHeight="1" x14ac:dyDescent="0.2">
      <c r="A8" s="21" t="s">
        <v>97</v>
      </c>
      <c r="B8" s="22" t="s">
        <v>77</v>
      </c>
      <c r="C8" s="23" t="s">
        <v>93</v>
      </c>
      <c r="D8" s="24" t="s">
        <v>78</v>
      </c>
      <c r="E8" s="25" t="s">
        <v>140</v>
      </c>
      <c r="F8" s="26" t="s">
        <v>141</v>
      </c>
      <c r="G8" s="27" t="s">
        <v>98</v>
      </c>
      <c r="H8" s="28" t="s">
        <v>99</v>
      </c>
      <c r="I8" s="29">
        <v>66732066</v>
      </c>
      <c r="J8" s="30">
        <v>0</v>
      </c>
      <c r="K8" s="30">
        <v>0</v>
      </c>
      <c r="L8" s="30">
        <f t="shared" si="0"/>
        <v>66732066</v>
      </c>
      <c r="M8" s="30">
        <f>SUM(L8:L8)</f>
        <v>66732066</v>
      </c>
      <c r="N8" s="31">
        <v>44216</v>
      </c>
      <c r="O8" s="31">
        <v>44549</v>
      </c>
      <c r="P8" s="31">
        <v>44549</v>
      </c>
      <c r="Q8" s="39" t="s">
        <v>100</v>
      </c>
      <c r="R8" s="34" t="s">
        <v>83</v>
      </c>
    </row>
    <row r="9" spans="1:18" ht="126.75" customHeight="1" x14ac:dyDescent="0.2">
      <c r="A9" s="21" t="s">
        <v>101</v>
      </c>
      <c r="B9" s="22" t="s">
        <v>77</v>
      </c>
      <c r="C9" s="23" t="s">
        <v>94</v>
      </c>
      <c r="D9" s="24" t="s">
        <v>78</v>
      </c>
      <c r="E9" s="25" t="s">
        <v>142</v>
      </c>
      <c r="F9" s="26" t="s">
        <v>143</v>
      </c>
      <c r="G9" s="27" t="s">
        <v>102</v>
      </c>
      <c r="H9" s="28" t="s">
        <v>103</v>
      </c>
      <c r="I9" s="29">
        <v>80000000</v>
      </c>
      <c r="J9" s="30">
        <v>0</v>
      </c>
      <c r="K9" s="30">
        <v>0</v>
      </c>
      <c r="L9" s="30">
        <f t="shared" si="0"/>
        <v>80000000</v>
      </c>
      <c r="M9" s="30">
        <f>SUM(L9:L9)</f>
        <v>80000000</v>
      </c>
      <c r="N9" s="31">
        <v>44217</v>
      </c>
      <c r="O9" s="31">
        <v>44500</v>
      </c>
      <c r="P9" s="31">
        <v>44500</v>
      </c>
      <c r="Q9" s="39" t="s">
        <v>104</v>
      </c>
      <c r="R9" s="34" t="s">
        <v>105</v>
      </c>
    </row>
    <row r="10" spans="1:18" ht="90.75" customHeight="1" x14ac:dyDescent="0.2">
      <c r="A10" s="21" t="s">
        <v>106</v>
      </c>
      <c r="B10" s="22" t="s">
        <v>77</v>
      </c>
      <c r="C10" s="23" t="s">
        <v>97</v>
      </c>
      <c r="D10" s="24" t="s">
        <v>78</v>
      </c>
      <c r="E10" s="25" t="s">
        <v>144</v>
      </c>
      <c r="F10" s="26" t="s">
        <v>145</v>
      </c>
      <c r="G10" s="27" t="s">
        <v>107</v>
      </c>
      <c r="H10" s="28" t="s">
        <v>108</v>
      </c>
      <c r="I10" s="29">
        <v>119174433</v>
      </c>
      <c r="J10" s="30">
        <v>0</v>
      </c>
      <c r="K10" s="30">
        <v>0</v>
      </c>
      <c r="L10" s="30">
        <f t="shared" ref="L10" si="1">+I10+J10-K10</f>
        <v>119174433</v>
      </c>
      <c r="M10" s="30">
        <f>SUM(L10:L10)</f>
        <v>119174433</v>
      </c>
      <c r="N10" s="31">
        <v>44222</v>
      </c>
      <c r="O10" s="31">
        <v>44561</v>
      </c>
      <c r="P10" s="31">
        <v>44561</v>
      </c>
      <c r="Q10" s="39" t="s">
        <v>109</v>
      </c>
      <c r="R10" s="34" t="s">
        <v>83</v>
      </c>
    </row>
    <row r="11" spans="1:18" ht="90.75" customHeight="1" x14ac:dyDescent="0.2">
      <c r="A11" s="21" t="s">
        <v>110</v>
      </c>
      <c r="B11" s="22" t="s">
        <v>77</v>
      </c>
      <c r="C11" s="23" t="s">
        <v>111</v>
      </c>
      <c r="D11" s="24" t="s">
        <v>78</v>
      </c>
      <c r="E11" s="25" t="s">
        <v>146</v>
      </c>
      <c r="F11" s="26" t="s">
        <v>147</v>
      </c>
      <c r="G11" s="27" t="s">
        <v>112</v>
      </c>
      <c r="H11" s="28" t="s">
        <v>113</v>
      </c>
      <c r="I11" s="29">
        <v>100830400</v>
      </c>
      <c r="J11" s="30">
        <v>0</v>
      </c>
      <c r="K11" s="30">
        <v>0</v>
      </c>
      <c r="L11" s="30">
        <f t="shared" ref="L11" si="2">+I11+J11-K11</f>
        <v>100830400</v>
      </c>
      <c r="M11" s="30">
        <f>SUM(L11:L11)</f>
        <v>100830400</v>
      </c>
      <c r="N11" s="31">
        <v>44223</v>
      </c>
      <c r="O11" s="31">
        <v>44561</v>
      </c>
      <c r="P11" s="31">
        <v>44561</v>
      </c>
      <c r="Q11" s="39" t="s">
        <v>114</v>
      </c>
      <c r="R11" s="34" t="s">
        <v>105</v>
      </c>
    </row>
    <row r="12" spans="1:18" ht="90.75" customHeight="1" x14ac:dyDescent="0.2">
      <c r="A12" s="21" t="s">
        <v>111</v>
      </c>
      <c r="B12" s="22" t="s">
        <v>77</v>
      </c>
      <c r="C12" s="23" t="s">
        <v>101</v>
      </c>
      <c r="D12" s="24" t="s">
        <v>78</v>
      </c>
      <c r="E12" s="25" t="s">
        <v>148</v>
      </c>
      <c r="F12" s="26" t="s">
        <v>149</v>
      </c>
      <c r="G12" s="27" t="s">
        <v>121</v>
      </c>
      <c r="H12" s="28" t="s">
        <v>122</v>
      </c>
      <c r="I12" s="29">
        <v>80784000</v>
      </c>
      <c r="J12" s="30">
        <v>0</v>
      </c>
      <c r="K12" s="30">
        <v>0</v>
      </c>
      <c r="L12" s="30">
        <f t="shared" ref="L12" si="3">+I12+J12-K12</f>
        <v>80784000</v>
      </c>
      <c r="M12" s="30">
        <f>SUM(L12:L12)</f>
        <v>80784000</v>
      </c>
      <c r="N12" s="31">
        <v>44228</v>
      </c>
      <c r="O12" s="31">
        <v>44500</v>
      </c>
      <c r="P12" s="31">
        <v>44500</v>
      </c>
      <c r="Q12" s="39" t="s">
        <v>123</v>
      </c>
      <c r="R12" s="34" t="s">
        <v>124</v>
      </c>
    </row>
    <row r="13" spans="1:18" ht="90.75" customHeight="1" x14ac:dyDescent="0.2">
      <c r="A13" s="21" t="s">
        <v>125</v>
      </c>
      <c r="B13" s="22" t="s">
        <v>77</v>
      </c>
      <c r="C13" s="23" t="s">
        <v>110</v>
      </c>
      <c r="D13" s="24" t="s">
        <v>78</v>
      </c>
      <c r="E13" s="25" t="s">
        <v>150</v>
      </c>
      <c r="F13" s="26" t="s">
        <v>151</v>
      </c>
      <c r="G13" s="27" t="s">
        <v>126</v>
      </c>
      <c r="H13" s="28" t="s">
        <v>127</v>
      </c>
      <c r="I13" s="29">
        <v>122908000</v>
      </c>
      <c r="J13" s="30">
        <v>0</v>
      </c>
      <c r="K13" s="30">
        <v>0</v>
      </c>
      <c r="L13" s="30">
        <f t="shared" ref="L13" si="4">+I13+J13-K13</f>
        <v>122908000</v>
      </c>
      <c r="M13" s="30">
        <f>SUM(L13:L13)</f>
        <v>122908000</v>
      </c>
      <c r="N13" s="31">
        <v>44224</v>
      </c>
      <c r="O13" s="31">
        <v>44549</v>
      </c>
      <c r="P13" s="31">
        <v>44549</v>
      </c>
      <c r="Q13" s="39" t="s">
        <v>100</v>
      </c>
      <c r="R13" s="34" t="s">
        <v>83</v>
      </c>
    </row>
    <row r="14" spans="1:18" ht="90.75" customHeight="1" x14ac:dyDescent="0.2">
      <c r="A14" s="21" t="s">
        <v>128</v>
      </c>
      <c r="B14" s="22" t="s">
        <v>129</v>
      </c>
      <c r="C14" s="23" t="s">
        <v>85</v>
      </c>
      <c r="D14" s="24" t="s">
        <v>130</v>
      </c>
      <c r="E14" s="25" t="s">
        <v>154</v>
      </c>
      <c r="F14" s="26" t="s">
        <v>155</v>
      </c>
      <c r="G14" s="27" t="s">
        <v>131</v>
      </c>
      <c r="H14" s="28" t="s">
        <v>132</v>
      </c>
      <c r="I14" s="29">
        <v>59054190</v>
      </c>
      <c r="J14" s="30">
        <v>0</v>
      </c>
      <c r="K14" s="30">
        <v>0</v>
      </c>
      <c r="L14" s="30">
        <f t="shared" ref="L14" si="5">+I14+J14-K14</f>
        <v>59054190</v>
      </c>
      <c r="M14" s="30">
        <f>SUM(L14:L14)</f>
        <v>59054190</v>
      </c>
      <c r="N14" s="31">
        <v>44225</v>
      </c>
      <c r="O14" s="31">
        <v>44561</v>
      </c>
      <c r="P14" s="31">
        <v>44561</v>
      </c>
      <c r="Q14" s="39" t="s">
        <v>133</v>
      </c>
      <c r="R14" s="34" t="s">
        <v>105</v>
      </c>
    </row>
    <row r="15" spans="1:18" ht="90.75" customHeight="1" x14ac:dyDescent="0.2">
      <c r="A15" s="21" t="s">
        <v>115</v>
      </c>
      <c r="B15" s="22" t="s">
        <v>77</v>
      </c>
      <c r="C15" s="23" t="s">
        <v>116</v>
      </c>
      <c r="D15" s="24" t="s">
        <v>117</v>
      </c>
      <c r="E15" s="25" t="s">
        <v>152</v>
      </c>
      <c r="F15" s="26" t="s">
        <v>153</v>
      </c>
      <c r="G15" s="27" t="s">
        <v>118</v>
      </c>
      <c r="H15" s="28" t="s">
        <v>119</v>
      </c>
      <c r="I15" s="30">
        <v>0</v>
      </c>
      <c r="J15" s="30">
        <v>0</v>
      </c>
      <c r="K15" s="30">
        <v>0</v>
      </c>
      <c r="L15" s="30">
        <f t="shared" ref="L15:L16" si="6">+I15+J15-K15</f>
        <v>0</v>
      </c>
      <c r="M15" s="30">
        <f>SUM(L15:L15)</f>
        <v>0</v>
      </c>
      <c r="N15" s="31">
        <v>44228</v>
      </c>
      <c r="O15" s="31">
        <v>45119</v>
      </c>
      <c r="P15" s="31">
        <v>45119</v>
      </c>
      <c r="Q15" s="39" t="s">
        <v>120</v>
      </c>
      <c r="R15" s="34" t="s">
        <v>83</v>
      </c>
    </row>
    <row r="16" spans="1:18" ht="130.5" customHeight="1" x14ac:dyDescent="0.2">
      <c r="A16" s="21" t="s">
        <v>116</v>
      </c>
      <c r="B16" s="22" t="s">
        <v>77</v>
      </c>
      <c r="C16" s="23" t="s">
        <v>125</v>
      </c>
      <c r="D16" s="24" t="s">
        <v>168</v>
      </c>
      <c r="E16" s="25" t="s">
        <v>183</v>
      </c>
      <c r="F16" s="26" t="s">
        <v>184</v>
      </c>
      <c r="G16" s="27" t="s">
        <v>169</v>
      </c>
      <c r="H16" s="28" t="s">
        <v>170</v>
      </c>
      <c r="I16" s="30">
        <v>20242372</v>
      </c>
      <c r="J16" s="30">
        <v>0</v>
      </c>
      <c r="K16" s="30">
        <v>0</v>
      </c>
      <c r="L16" s="30">
        <f t="shared" si="6"/>
        <v>20242372</v>
      </c>
      <c r="M16" s="30">
        <f>SUM(L16:L16)</f>
        <v>20242372</v>
      </c>
      <c r="N16" s="31">
        <v>44236</v>
      </c>
      <c r="O16" s="31">
        <v>44561</v>
      </c>
      <c r="P16" s="31">
        <v>44561</v>
      </c>
      <c r="Q16" s="39" t="s">
        <v>173</v>
      </c>
      <c r="R16" s="34" t="s">
        <v>83</v>
      </c>
    </row>
    <row r="17" spans="1:18" ht="130.5" customHeight="1" x14ac:dyDescent="0.2">
      <c r="A17" s="21" t="s">
        <v>156</v>
      </c>
      <c r="B17" s="22" t="s">
        <v>77</v>
      </c>
      <c r="C17" s="23" t="s">
        <v>115</v>
      </c>
      <c r="D17" s="24" t="s">
        <v>78</v>
      </c>
      <c r="E17" s="25" t="s">
        <v>185</v>
      </c>
      <c r="F17" s="26" t="s">
        <v>186</v>
      </c>
      <c r="G17" s="27" t="s">
        <v>157</v>
      </c>
      <c r="H17" s="28" t="s">
        <v>158</v>
      </c>
      <c r="I17" s="30">
        <v>59972000</v>
      </c>
      <c r="J17" s="30">
        <v>0</v>
      </c>
      <c r="K17" s="30">
        <v>0</v>
      </c>
      <c r="L17" s="30">
        <f t="shared" ref="L17:L19" si="7">+I17+J17-K17</f>
        <v>59972000</v>
      </c>
      <c r="M17" s="30">
        <f>SUM(L17:L17)</f>
        <v>59972000</v>
      </c>
      <c r="N17" s="31">
        <v>44230</v>
      </c>
      <c r="O17" s="31">
        <v>44561</v>
      </c>
      <c r="P17" s="31">
        <v>44561</v>
      </c>
      <c r="Q17" s="39" t="s">
        <v>100</v>
      </c>
      <c r="R17" s="34" t="s">
        <v>83</v>
      </c>
    </row>
    <row r="18" spans="1:18" ht="130.5" customHeight="1" x14ac:dyDescent="0.2">
      <c r="A18" s="21" t="s">
        <v>171</v>
      </c>
      <c r="B18" s="22" t="s">
        <v>77</v>
      </c>
      <c r="C18" s="23" t="s">
        <v>106</v>
      </c>
      <c r="D18" s="24" t="s">
        <v>172</v>
      </c>
      <c r="E18" s="25" t="s">
        <v>187</v>
      </c>
      <c r="F18" s="26" t="s">
        <v>188</v>
      </c>
      <c r="G18" s="27" t="s">
        <v>174</v>
      </c>
      <c r="H18" s="28" t="s">
        <v>175</v>
      </c>
      <c r="I18" s="30">
        <v>218459507</v>
      </c>
      <c r="J18" s="30">
        <v>0</v>
      </c>
      <c r="K18" s="30">
        <v>0</v>
      </c>
      <c r="L18" s="30">
        <f t="shared" si="7"/>
        <v>218459507</v>
      </c>
      <c r="M18" s="30">
        <f>SUM(L18:L18)</f>
        <v>218459507</v>
      </c>
      <c r="N18" s="31">
        <v>44237</v>
      </c>
      <c r="O18" s="31">
        <v>44286</v>
      </c>
      <c r="P18" s="31">
        <v>44286</v>
      </c>
      <c r="Q18" s="39" t="s">
        <v>176</v>
      </c>
      <c r="R18" s="34" t="s">
        <v>124</v>
      </c>
    </row>
    <row r="19" spans="1:18" ht="77.25" customHeight="1" x14ac:dyDescent="0.2">
      <c r="A19" s="21" t="s">
        <v>196</v>
      </c>
      <c r="B19" s="22" t="s">
        <v>77</v>
      </c>
      <c r="C19" s="23" t="s">
        <v>128</v>
      </c>
      <c r="D19" s="24" t="s">
        <v>78</v>
      </c>
      <c r="E19" s="25"/>
      <c r="F19" s="26"/>
      <c r="G19" s="27" t="s">
        <v>197</v>
      </c>
      <c r="H19" s="28" t="s">
        <v>198</v>
      </c>
      <c r="I19" s="30">
        <v>473515941</v>
      </c>
      <c r="J19" s="30">
        <v>0</v>
      </c>
      <c r="K19" s="30">
        <v>0</v>
      </c>
      <c r="L19" s="30">
        <f t="shared" si="7"/>
        <v>473515941</v>
      </c>
      <c r="M19" s="30">
        <f>SUM(L19:L19)</f>
        <v>473515941</v>
      </c>
      <c r="N19" s="31">
        <v>44244</v>
      </c>
      <c r="O19" s="31">
        <v>44561</v>
      </c>
      <c r="P19" s="31">
        <v>44561</v>
      </c>
      <c r="Q19" s="39" t="s">
        <v>199</v>
      </c>
      <c r="R19" s="34" t="s">
        <v>83</v>
      </c>
    </row>
    <row r="20" spans="1:18" ht="130.5" customHeight="1" x14ac:dyDescent="0.2">
      <c r="A20" s="21" t="s">
        <v>177</v>
      </c>
      <c r="B20" s="22" t="s">
        <v>77</v>
      </c>
      <c r="C20" s="23" t="s">
        <v>178</v>
      </c>
      <c r="D20" s="24" t="s">
        <v>78</v>
      </c>
      <c r="E20" s="25" t="s">
        <v>189</v>
      </c>
      <c r="F20" s="26" t="s">
        <v>190</v>
      </c>
      <c r="G20" s="27" t="s">
        <v>179</v>
      </c>
      <c r="H20" s="28" t="s">
        <v>180</v>
      </c>
      <c r="I20" s="30">
        <v>162000000</v>
      </c>
      <c r="J20" s="30">
        <v>0</v>
      </c>
      <c r="K20" s="30">
        <v>0</v>
      </c>
      <c r="L20" s="30">
        <f t="shared" ref="L20" si="8">+I20+J20-K20</f>
        <v>162000000</v>
      </c>
      <c r="M20" s="30">
        <f>SUM(L20:L20)</f>
        <v>162000000</v>
      </c>
      <c r="N20" s="31">
        <v>44232</v>
      </c>
      <c r="O20" s="31">
        <v>44500</v>
      </c>
      <c r="P20" s="31">
        <v>44500</v>
      </c>
      <c r="Q20" s="39" t="s">
        <v>104</v>
      </c>
      <c r="R20" s="34" t="s">
        <v>105</v>
      </c>
    </row>
    <row r="21" spans="1:18" ht="130.5" customHeight="1" x14ac:dyDescent="0.2">
      <c r="A21" s="21" t="s">
        <v>181</v>
      </c>
      <c r="B21" s="22" t="s">
        <v>77</v>
      </c>
      <c r="C21" s="23" t="s">
        <v>171</v>
      </c>
      <c r="D21" s="24" t="s">
        <v>78</v>
      </c>
      <c r="E21" s="25" t="s">
        <v>191</v>
      </c>
      <c r="F21" s="26" t="s">
        <v>192</v>
      </c>
      <c r="G21" s="27" t="s">
        <v>182</v>
      </c>
      <c r="H21" s="28" t="s">
        <v>180</v>
      </c>
      <c r="I21" s="30">
        <v>144000000</v>
      </c>
      <c r="J21" s="30">
        <v>0</v>
      </c>
      <c r="K21" s="30">
        <v>0</v>
      </c>
      <c r="L21" s="30">
        <f t="shared" ref="L21" si="9">+I21+J21-K21</f>
        <v>144000000</v>
      </c>
      <c r="M21" s="30">
        <f>SUM(L21:L21)</f>
        <v>144000000</v>
      </c>
      <c r="N21" s="31">
        <v>44237</v>
      </c>
      <c r="O21" s="31">
        <v>44500</v>
      </c>
      <c r="P21" s="31">
        <v>44500</v>
      </c>
      <c r="Q21" s="39" t="s">
        <v>104</v>
      </c>
      <c r="R21" s="34" t="s">
        <v>124</v>
      </c>
    </row>
    <row r="22" spans="1:18" ht="77.25" customHeight="1" x14ac:dyDescent="0.2">
      <c r="A22" s="21" t="s">
        <v>193</v>
      </c>
      <c r="B22" s="22" t="s">
        <v>129</v>
      </c>
      <c r="C22" s="23" t="s">
        <v>95</v>
      </c>
      <c r="D22" s="24" t="s">
        <v>130</v>
      </c>
      <c r="E22" s="25" t="s">
        <v>208</v>
      </c>
      <c r="F22" s="26" t="s">
        <v>209</v>
      </c>
      <c r="G22" s="27" t="s">
        <v>194</v>
      </c>
      <c r="H22" s="28" t="s">
        <v>195</v>
      </c>
      <c r="I22" s="30">
        <v>6000000</v>
      </c>
      <c r="J22" s="30">
        <v>0</v>
      </c>
      <c r="K22" s="30">
        <v>0</v>
      </c>
      <c r="L22" s="30">
        <f t="shared" ref="L22" si="10">+I22+J22-K22</f>
        <v>6000000</v>
      </c>
      <c r="M22" s="30">
        <f>SUM(L22:L22)</f>
        <v>6000000</v>
      </c>
      <c r="N22" s="31">
        <v>44244</v>
      </c>
      <c r="O22" s="31">
        <v>44561</v>
      </c>
      <c r="P22" s="31">
        <v>44561</v>
      </c>
      <c r="Q22" s="39" t="s">
        <v>133</v>
      </c>
      <c r="R22" s="34" t="s">
        <v>105</v>
      </c>
    </row>
    <row r="23" spans="1:18" ht="77.25" customHeight="1" x14ac:dyDescent="0.2">
      <c r="A23" s="21" t="s">
        <v>200</v>
      </c>
      <c r="B23" s="22" t="s">
        <v>129</v>
      </c>
      <c r="C23" s="23" t="s">
        <v>115</v>
      </c>
      <c r="D23" s="24" t="s">
        <v>117</v>
      </c>
      <c r="E23" s="25" t="s">
        <v>210</v>
      </c>
      <c r="F23" s="26" t="s">
        <v>211</v>
      </c>
      <c r="G23" s="27" t="s">
        <v>201</v>
      </c>
      <c r="H23" s="28" t="s">
        <v>202</v>
      </c>
      <c r="I23" s="30">
        <v>56901600</v>
      </c>
      <c r="J23" s="30">
        <v>0</v>
      </c>
      <c r="K23" s="30">
        <v>0</v>
      </c>
      <c r="L23" s="30">
        <f t="shared" ref="L23" si="11">+I23+J23-K23</f>
        <v>56901600</v>
      </c>
      <c r="M23" s="30">
        <f>SUM(L23:L23)</f>
        <v>56901600</v>
      </c>
      <c r="N23" s="31">
        <v>44251</v>
      </c>
      <c r="O23" s="31">
        <v>44461</v>
      </c>
      <c r="P23" s="31">
        <v>44461</v>
      </c>
      <c r="Q23" s="39" t="s">
        <v>203</v>
      </c>
      <c r="R23" s="34" t="s">
        <v>105</v>
      </c>
    </row>
    <row r="24" spans="1:18" ht="77.25" customHeight="1" x14ac:dyDescent="0.2">
      <c r="A24" s="21" t="s">
        <v>204</v>
      </c>
      <c r="B24" s="22" t="s">
        <v>77</v>
      </c>
      <c r="C24" s="23" t="s">
        <v>181</v>
      </c>
      <c r="D24" s="24" t="s">
        <v>130</v>
      </c>
      <c r="E24" s="25" t="s">
        <v>212</v>
      </c>
      <c r="F24" s="26" t="s">
        <v>213</v>
      </c>
      <c r="G24" s="27" t="s">
        <v>205</v>
      </c>
      <c r="H24" s="28" t="s">
        <v>206</v>
      </c>
      <c r="I24" s="30">
        <v>3283173179</v>
      </c>
      <c r="J24" s="30">
        <v>0</v>
      </c>
      <c r="K24" s="30">
        <v>0</v>
      </c>
      <c r="L24" s="30">
        <f t="shared" ref="L24" si="12">+I24+J24-K24</f>
        <v>3283173179</v>
      </c>
      <c r="M24" s="30">
        <f>SUM(L24:L24)</f>
        <v>3283173179</v>
      </c>
      <c r="N24" s="31">
        <v>44252</v>
      </c>
      <c r="O24" s="31">
        <v>44561</v>
      </c>
      <c r="P24" s="31">
        <v>44561</v>
      </c>
      <c r="Q24" s="39" t="s">
        <v>207</v>
      </c>
      <c r="R24" s="34" t="s">
        <v>105</v>
      </c>
    </row>
  </sheetData>
  <autoFilter ref="A2:R24"/>
  <mergeCells count="11">
    <mergeCell ref="I1:M1"/>
    <mergeCell ref="R1:R2"/>
    <mergeCell ref="N1:P1"/>
    <mergeCell ref="A1:A2"/>
    <mergeCell ref="G1:G2"/>
    <mergeCell ref="H1:H2"/>
    <mergeCell ref="B1:B2"/>
    <mergeCell ref="D1:D2"/>
    <mergeCell ref="E1:E2"/>
    <mergeCell ref="F1:F2"/>
    <mergeCell ref="C1:C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5</xdr:col>
                <xdr:colOff>400050</xdr:colOff>
                <xdr:row>11</xdr:row>
                <xdr:rowOff>0</xdr:rowOff>
              </from>
              <to>
                <xdr:col>5</xdr:col>
                <xdr:colOff>600075</xdr:colOff>
                <xdr:row>11</xdr:row>
                <xdr:rowOff>228600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BS4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4" sqref="B4"/>
    </sheetView>
  </sheetViews>
  <sheetFormatPr baseColWidth="10" defaultRowHeight="12.75" x14ac:dyDescent="0.2"/>
  <cols>
    <col min="1" max="1" width="18" style="43" customWidth="1"/>
    <col min="2" max="2" width="18.7109375" style="43" customWidth="1"/>
    <col min="3" max="3" width="15.7109375" style="43" customWidth="1"/>
    <col min="4" max="4" width="18.42578125" style="43" customWidth="1"/>
    <col min="5" max="5" width="23" style="43" customWidth="1"/>
    <col min="6" max="6" width="26" style="43" customWidth="1"/>
    <col min="7" max="7" width="28.28515625" style="43" customWidth="1"/>
    <col min="8" max="8" width="48.42578125" style="43" customWidth="1"/>
    <col min="9" max="9" width="14.42578125" style="43" customWidth="1"/>
    <col min="10" max="10" width="15.85546875" style="43" bestFit="1" customWidth="1"/>
    <col min="11" max="11" width="15.42578125" style="43" customWidth="1"/>
    <col min="12" max="12" width="15.140625" style="43" customWidth="1"/>
    <col min="13" max="13" width="17.28515625" style="43" customWidth="1"/>
    <col min="14" max="15" width="17.140625" style="43" customWidth="1"/>
    <col min="16" max="16" width="16.42578125" style="43" customWidth="1"/>
    <col min="17" max="17" width="19.28515625" style="43" customWidth="1"/>
    <col min="18" max="19" width="13.5703125" style="44" bestFit="1" customWidth="1"/>
    <col min="20" max="20" width="15.28515625" style="44" customWidth="1"/>
    <col min="21" max="21" width="15.28515625" style="43" customWidth="1"/>
    <col min="22" max="22" width="11.5703125" style="43" bestFit="1" customWidth="1"/>
    <col min="23" max="23" width="13.5703125" style="43" bestFit="1" customWidth="1"/>
    <col min="24" max="24" width="13.5703125" style="44" bestFit="1" customWidth="1"/>
    <col min="25" max="25" width="22.42578125" style="43" customWidth="1"/>
    <col min="26" max="26" width="19.28515625" style="43" customWidth="1"/>
    <col min="27" max="27" width="17" style="43" customWidth="1"/>
    <col min="28" max="28" width="17.28515625" style="43" customWidth="1"/>
    <col min="29" max="29" width="17.140625" style="43" customWidth="1"/>
    <col min="30" max="30" width="16.140625" style="44" customWidth="1"/>
    <col min="31" max="31" width="14" style="44" bestFit="1" customWidth="1"/>
    <col min="32" max="42" width="16.140625" style="44" customWidth="1"/>
    <col min="43" max="43" width="28.85546875" style="43" customWidth="1"/>
    <col min="44" max="44" width="28" style="45" customWidth="1"/>
    <col min="45" max="45" width="15.140625" style="43" customWidth="1"/>
    <col min="46" max="46" width="14.140625" style="43" customWidth="1"/>
    <col min="47" max="47" width="3.5703125" style="43" customWidth="1"/>
    <col min="48" max="48" width="4.85546875" style="43" customWidth="1"/>
    <col min="49" max="50" width="3.5703125" style="43" customWidth="1"/>
    <col min="51" max="51" width="3" style="43" customWidth="1"/>
    <col min="52" max="52" width="3.5703125" style="43" customWidth="1"/>
    <col min="53" max="53" width="3.28515625" style="43" customWidth="1"/>
    <col min="54" max="54" width="2.85546875" style="43" customWidth="1"/>
    <col min="55" max="55" width="3.42578125" style="43" customWidth="1"/>
    <col min="56" max="56" width="4.140625" style="43" customWidth="1"/>
    <col min="57" max="58" width="3.42578125" style="43" customWidth="1"/>
    <col min="59" max="59" width="18" style="43" customWidth="1"/>
    <col min="60" max="62" width="19.140625" style="43" customWidth="1"/>
    <col min="63" max="63" width="22.5703125" style="43" customWidth="1"/>
    <col min="64" max="64" width="25.42578125" style="43" customWidth="1"/>
    <col min="65" max="65" width="19.42578125" style="43" customWidth="1"/>
    <col min="66" max="66" width="12" style="43" customWidth="1"/>
    <col min="67" max="67" width="22" style="43" customWidth="1"/>
    <col min="68" max="68" width="18.140625" style="43" customWidth="1"/>
    <col min="69" max="69" width="22.5703125" style="43" customWidth="1"/>
    <col min="70" max="70" width="16.5703125" style="43" customWidth="1"/>
    <col min="71" max="71" width="30.42578125" style="43" customWidth="1"/>
    <col min="72" max="16384" width="11.42578125" style="43"/>
  </cols>
  <sheetData>
    <row r="1" spans="1:71" s="2" customFormat="1" ht="15.75" customHeight="1" thickBot="1" x14ac:dyDescent="0.25">
      <c r="A1" s="51" t="s">
        <v>40</v>
      </c>
      <c r="B1" s="51" t="s">
        <v>56</v>
      </c>
      <c r="C1" s="53" t="s">
        <v>54</v>
      </c>
      <c r="D1" s="53" t="s">
        <v>10</v>
      </c>
      <c r="E1" s="53" t="s">
        <v>45</v>
      </c>
      <c r="F1" s="53" t="s">
        <v>44</v>
      </c>
      <c r="G1" s="53" t="s">
        <v>63</v>
      </c>
      <c r="H1" s="51" t="s">
        <v>0</v>
      </c>
      <c r="I1" s="57" t="s">
        <v>1</v>
      </c>
      <c r="J1" s="58"/>
      <c r="K1" s="58"/>
      <c r="L1" s="58"/>
      <c r="M1" s="58"/>
      <c r="N1" s="58"/>
      <c r="O1" s="58"/>
      <c r="P1" s="58"/>
      <c r="Q1" s="59"/>
      <c r="R1" s="67" t="s">
        <v>2</v>
      </c>
      <c r="S1" s="68"/>
      <c r="T1" s="68"/>
      <c r="U1" s="67" t="s">
        <v>3</v>
      </c>
      <c r="V1" s="68"/>
      <c r="W1" s="68"/>
      <c r="X1" s="71"/>
      <c r="Y1" s="65" t="s">
        <v>4</v>
      </c>
      <c r="Z1" s="66"/>
      <c r="AA1" s="49" t="s">
        <v>58</v>
      </c>
      <c r="AB1" s="49" t="s">
        <v>59</v>
      </c>
      <c r="AC1" s="49" t="s">
        <v>60</v>
      </c>
      <c r="AD1" s="1"/>
      <c r="AE1" s="55" t="s">
        <v>43</v>
      </c>
      <c r="AF1" s="1"/>
      <c r="AG1" s="1"/>
      <c r="AH1" s="1"/>
      <c r="AI1" s="1"/>
      <c r="AJ1" s="1"/>
      <c r="AK1" s="1"/>
      <c r="AL1" s="1"/>
      <c r="AM1" s="1"/>
      <c r="AN1" s="1"/>
      <c r="AO1" s="1"/>
      <c r="AP1" s="60" t="s">
        <v>47</v>
      </c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2"/>
      <c r="BG1" s="69" t="s">
        <v>52</v>
      </c>
      <c r="BH1" s="51" t="s">
        <v>9</v>
      </c>
      <c r="BI1" s="51" t="s">
        <v>46</v>
      </c>
      <c r="BJ1" s="51" t="s">
        <v>55</v>
      </c>
      <c r="BK1" s="51" t="s">
        <v>48</v>
      </c>
      <c r="BL1" s="63" t="s">
        <v>11</v>
      </c>
      <c r="BM1" s="64"/>
      <c r="BN1" s="64"/>
      <c r="BO1" s="64"/>
      <c r="BP1" s="64"/>
      <c r="BQ1" s="64"/>
      <c r="BR1" s="64"/>
      <c r="BS1" s="53" t="s">
        <v>43</v>
      </c>
    </row>
    <row r="2" spans="1:71" s="2" customFormat="1" ht="116.25" customHeight="1" thickBot="1" x14ac:dyDescent="0.25">
      <c r="A2" s="52"/>
      <c r="B2" s="52"/>
      <c r="C2" s="53"/>
      <c r="D2" s="54"/>
      <c r="E2" s="53"/>
      <c r="F2" s="53"/>
      <c r="G2" s="54"/>
      <c r="H2" s="52"/>
      <c r="I2" s="3" t="s">
        <v>12</v>
      </c>
      <c r="J2" s="4" t="s">
        <v>62</v>
      </c>
      <c r="K2" s="4" t="s">
        <v>61</v>
      </c>
      <c r="L2" s="5" t="s">
        <v>13</v>
      </c>
      <c r="M2" s="5" t="s">
        <v>14</v>
      </c>
      <c r="N2" s="5" t="s">
        <v>41</v>
      </c>
      <c r="O2" s="5" t="s">
        <v>53</v>
      </c>
      <c r="P2" s="5" t="s">
        <v>75</v>
      </c>
      <c r="Q2" s="5" t="s">
        <v>15</v>
      </c>
      <c r="R2" s="6" t="s">
        <v>16</v>
      </c>
      <c r="S2" s="6" t="s">
        <v>50</v>
      </c>
      <c r="T2" s="6" t="s">
        <v>17</v>
      </c>
      <c r="U2" s="7" t="s">
        <v>49</v>
      </c>
      <c r="V2" s="8" t="s">
        <v>18</v>
      </c>
      <c r="W2" s="9" t="s">
        <v>19</v>
      </c>
      <c r="X2" s="6" t="s">
        <v>20</v>
      </c>
      <c r="Y2" s="10" t="s">
        <v>21</v>
      </c>
      <c r="Z2" s="11" t="s">
        <v>22</v>
      </c>
      <c r="AA2" s="50"/>
      <c r="AB2" s="50"/>
      <c r="AC2" s="50"/>
      <c r="AD2" s="12" t="s">
        <v>64</v>
      </c>
      <c r="AE2" s="56"/>
      <c r="AF2" s="47" t="s">
        <v>65</v>
      </c>
      <c r="AG2" s="47" t="s">
        <v>66</v>
      </c>
      <c r="AH2" s="14" t="s">
        <v>67</v>
      </c>
      <c r="AI2" s="47" t="s">
        <v>68</v>
      </c>
      <c r="AJ2" s="47" t="s">
        <v>69</v>
      </c>
      <c r="AK2" s="47" t="s">
        <v>70</v>
      </c>
      <c r="AL2" s="47" t="s">
        <v>71</v>
      </c>
      <c r="AM2" s="47" t="s">
        <v>72</v>
      </c>
      <c r="AN2" s="47" t="s">
        <v>73</v>
      </c>
      <c r="AO2" s="47" t="s">
        <v>74</v>
      </c>
      <c r="AP2" s="12" t="s">
        <v>5</v>
      </c>
      <c r="AQ2" s="47" t="s">
        <v>8</v>
      </c>
      <c r="AR2" s="15" t="s">
        <v>42</v>
      </c>
      <c r="AS2" s="16" t="s">
        <v>6</v>
      </c>
      <c r="AT2" s="46" t="s">
        <v>7</v>
      </c>
      <c r="AU2" s="17" t="s">
        <v>23</v>
      </c>
      <c r="AV2" s="18" t="s">
        <v>24</v>
      </c>
      <c r="AW2" s="18" t="s">
        <v>25</v>
      </c>
      <c r="AX2" s="18" t="s">
        <v>26</v>
      </c>
      <c r="AY2" s="18" t="s">
        <v>27</v>
      </c>
      <c r="AZ2" s="18" t="s">
        <v>28</v>
      </c>
      <c r="BA2" s="18" t="s">
        <v>29</v>
      </c>
      <c r="BB2" s="18" t="s">
        <v>30</v>
      </c>
      <c r="BC2" s="18" t="s">
        <v>31</v>
      </c>
      <c r="BD2" s="18" t="s">
        <v>32</v>
      </c>
      <c r="BE2" s="18" t="s">
        <v>33</v>
      </c>
      <c r="BF2" s="19" t="s">
        <v>34</v>
      </c>
      <c r="BG2" s="70"/>
      <c r="BH2" s="52"/>
      <c r="BI2" s="52"/>
      <c r="BJ2" s="52"/>
      <c r="BK2" s="52"/>
      <c r="BL2" s="20" t="s">
        <v>35</v>
      </c>
      <c r="BM2" s="20" t="s">
        <v>57</v>
      </c>
      <c r="BN2" s="20" t="s">
        <v>51</v>
      </c>
      <c r="BO2" s="20" t="s">
        <v>36</v>
      </c>
      <c r="BP2" s="20" t="s">
        <v>37</v>
      </c>
      <c r="BQ2" s="20" t="s">
        <v>38</v>
      </c>
      <c r="BR2" s="20" t="s">
        <v>39</v>
      </c>
      <c r="BS2" s="53"/>
    </row>
    <row r="3" spans="1:71" ht="72.75" customHeight="1" x14ac:dyDescent="0.2">
      <c r="A3" s="21" t="s">
        <v>159</v>
      </c>
      <c r="B3" s="22"/>
      <c r="C3" s="23"/>
      <c r="D3" s="24"/>
      <c r="E3" s="25"/>
      <c r="F3" s="26"/>
      <c r="G3" s="27" t="s">
        <v>160</v>
      </c>
      <c r="H3" s="28" t="s">
        <v>161</v>
      </c>
      <c r="I3" s="29">
        <v>19512000</v>
      </c>
      <c r="J3" s="30"/>
      <c r="K3" s="30"/>
      <c r="L3" s="30">
        <v>19512000</v>
      </c>
      <c r="M3" s="30"/>
      <c r="N3" s="30"/>
      <c r="O3" s="30"/>
      <c r="P3" s="30"/>
      <c r="Q3" s="30"/>
      <c r="R3" s="31">
        <v>44214</v>
      </c>
      <c r="S3" s="31">
        <v>44561</v>
      </c>
      <c r="T3" s="31">
        <v>44561</v>
      </c>
      <c r="U3" s="32">
        <v>11321</v>
      </c>
      <c r="V3" s="22">
        <v>1192</v>
      </c>
      <c r="W3" s="22">
        <v>119421</v>
      </c>
      <c r="X3" s="33">
        <v>44214</v>
      </c>
      <c r="Y3" s="34" t="s">
        <v>90</v>
      </c>
      <c r="Z3" s="35" t="s">
        <v>90</v>
      </c>
      <c r="AA3" s="33" t="s">
        <v>81</v>
      </c>
      <c r="AB3" s="36"/>
      <c r="AC3" s="35"/>
      <c r="AD3" s="37"/>
      <c r="AE3" s="37"/>
      <c r="AF3" s="37"/>
      <c r="AG3" s="21"/>
      <c r="AH3" s="37"/>
      <c r="AI3" s="37"/>
      <c r="AJ3" s="37"/>
      <c r="AK3" s="37"/>
      <c r="AL3" s="37"/>
      <c r="AM3" s="21"/>
      <c r="AN3" s="21"/>
      <c r="AO3" s="21"/>
      <c r="AP3" s="38"/>
      <c r="AQ3" s="39" t="s">
        <v>109</v>
      </c>
      <c r="AR3" s="40"/>
      <c r="AS3" s="41"/>
      <c r="AT3" s="35"/>
      <c r="AU3" s="42"/>
      <c r="AV3" s="34"/>
      <c r="AW3" s="34"/>
      <c r="AX3" s="34"/>
      <c r="AY3" s="34"/>
      <c r="AZ3" s="34"/>
      <c r="BA3" s="34"/>
      <c r="BB3" s="34"/>
      <c r="BC3" s="39"/>
      <c r="BD3" s="39"/>
      <c r="BE3" s="34"/>
      <c r="BF3" s="34"/>
      <c r="BG3" s="34" t="s">
        <v>162</v>
      </c>
      <c r="BH3" s="34"/>
      <c r="BI3" s="42"/>
      <c r="BJ3" s="34"/>
      <c r="BK3" s="34" t="s">
        <v>83</v>
      </c>
      <c r="BL3" s="34"/>
      <c r="BM3" s="42">
        <v>860013750</v>
      </c>
      <c r="BN3" s="34"/>
      <c r="BO3" s="34" t="s">
        <v>163</v>
      </c>
      <c r="BP3" s="42">
        <v>3124411</v>
      </c>
      <c r="BQ3" s="34"/>
      <c r="BR3" s="27" t="s">
        <v>84</v>
      </c>
      <c r="BS3" s="21"/>
    </row>
    <row r="4" spans="1:71" ht="82.5" customHeight="1" x14ac:dyDescent="0.2">
      <c r="A4" s="21"/>
      <c r="B4" s="22"/>
      <c r="C4" s="23"/>
      <c r="D4" s="24"/>
      <c r="E4" s="25"/>
      <c r="F4" s="26"/>
      <c r="G4" s="27" t="s">
        <v>164</v>
      </c>
      <c r="H4" s="28" t="s">
        <v>165</v>
      </c>
      <c r="I4" s="29">
        <v>1900</v>
      </c>
      <c r="J4" s="30"/>
      <c r="K4" s="30"/>
      <c r="L4" s="30">
        <v>1900</v>
      </c>
      <c r="M4" s="30"/>
      <c r="N4" s="30"/>
      <c r="O4" s="30"/>
      <c r="P4" s="30"/>
      <c r="Q4" s="30"/>
      <c r="R4" s="31">
        <v>44196</v>
      </c>
      <c r="S4" s="31">
        <v>44561</v>
      </c>
      <c r="T4" s="31">
        <v>44561</v>
      </c>
      <c r="U4" s="32" t="s">
        <v>90</v>
      </c>
      <c r="V4" s="22" t="s">
        <v>90</v>
      </c>
      <c r="W4" s="22" t="s">
        <v>90</v>
      </c>
      <c r="X4" s="22" t="s">
        <v>90</v>
      </c>
      <c r="Y4" s="22" t="s">
        <v>90</v>
      </c>
      <c r="Z4" s="22" t="s">
        <v>90</v>
      </c>
      <c r="AA4" s="33" t="s">
        <v>81</v>
      </c>
      <c r="AB4" s="36"/>
      <c r="AC4" s="35"/>
      <c r="AD4" s="37"/>
      <c r="AE4" s="37"/>
      <c r="AF4" s="37"/>
      <c r="AG4" s="21"/>
      <c r="AH4" s="37"/>
      <c r="AI4" s="37"/>
      <c r="AJ4" s="37"/>
      <c r="AK4" s="37"/>
      <c r="AL4" s="37"/>
      <c r="AM4" s="21"/>
      <c r="AN4" s="21"/>
      <c r="AO4" s="21"/>
      <c r="AP4" s="38"/>
      <c r="AQ4" s="39"/>
      <c r="AR4" s="40"/>
      <c r="AS4" s="41"/>
      <c r="AT4" s="35"/>
      <c r="AU4" s="42"/>
      <c r="AV4" s="34"/>
      <c r="AW4" s="34"/>
      <c r="AX4" s="34"/>
      <c r="AY4" s="34"/>
      <c r="AZ4" s="34"/>
      <c r="BA4" s="34"/>
      <c r="BB4" s="34"/>
      <c r="BC4" s="39"/>
      <c r="BD4" s="39"/>
      <c r="BE4" s="34"/>
      <c r="BF4" s="34"/>
      <c r="BG4" s="34" t="s">
        <v>162</v>
      </c>
      <c r="BH4" s="34"/>
      <c r="BI4" s="42"/>
      <c r="BJ4" s="34"/>
      <c r="BK4" s="34" t="s">
        <v>83</v>
      </c>
      <c r="BL4" s="34" t="s">
        <v>167</v>
      </c>
      <c r="BM4" s="42">
        <v>901188097</v>
      </c>
      <c r="BN4" s="42">
        <v>1</v>
      </c>
      <c r="BO4" s="34" t="s">
        <v>166</v>
      </c>
      <c r="BP4" s="42"/>
      <c r="BQ4" s="34"/>
      <c r="BR4" s="27" t="s">
        <v>84</v>
      </c>
      <c r="BS4" s="21"/>
    </row>
  </sheetData>
  <autoFilter ref="A2:BR4"/>
  <mergeCells count="24">
    <mergeCell ref="G1:G2"/>
    <mergeCell ref="H1:H2"/>
    <mergeCell ref="A1:A2"/>
    <mergeCell ref="B1:B2"/>
    <mergeCell ref="C1:C2"/>
    <mergeCell ref="D1:D2"/>
    <mergeCell ref="E1:E2"/>
    <mergeCell ref="F1:F2"/>
    <mergeCell ref="BH1:BH2"/>
    <mergeCell ref="I1:Q1"/>
    <mergeCell ref="R1:T1"/>
    <mergeCell ref="U1:X1"/>
    <mergeCell ref="Y1:Z1"/>
    <mergeCell ref="AA1:AA2"/>
    <mergeCell ref="AB1:AB2"/>
    <mergeCell ref="AC1:AC2"/>
    <mergeCell ref="AE1:AE2"/>
    <mergeCell ref="AP1:BF1"/>
    <mergeCell ref="BG1:BG2"/>
    <mergeCell ref="BI1:BI2"/>
    <mergeCell ref="BJ1:BJ2"/>
    <mergeCell ref="BK1:BK2"/>
    <mergeCell ref="BL1:BR1"/>
    <mergeCell ref="BS1:BS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2049" r:id="rId4" name="Control 1">
          <controlPr defaultSize="0" r:id="rId5">
            <anchor moveWithCells="1">
              <from>
                <xdr:col>5</xdr:col>
                <xdr:colOff>400050</xdr:colOff>
                <xdr:row>4</xdr:row>
                <xdr:rowOff>0</xdr:rowOff>
              </from>
              <to>
                <xdr:col>5</xdr:col>
                <xdr:colOff>600075</xdr:colOff>
                <xdr:row>5</xdr:row>
                <xdr:rowOff>66675</xdr:rowOff>
              </to>
            </anchor>
          </controlPr>
        </control>
      </mc:Choice>
      <mc:Fallback>
        <control shapeId="204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CONTRATOS</vt:lpstr>
      <vt:lpstr>CTOS ESPECIALES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2021-03-01T16:59:40Z</dcterms:modified>
</cp:coreProperties>
</file>