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ana.pardo\Desktop\EJECUCION Y LIQUIDACION\VIGENCIA 2021\"/>
    </mc:Choice>
  </mc:AlternateContent>
  <bookViews>
    <workbookView xWindow="-120" yWindow="-120" windowWidth="20730" windowHeight="11160"/>
  </bookViews>
  <sheets>
    <sheet name="CONTRATOS" sheetId="1" r:id="rId1"/>
  </sheets>
  <definedNames>
    <definedName name="_xlnm._FilterDatabase" localSheetId="0" hidden="1">CONTRATOS!$A$2:$AA$13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3" i="1" l="1"/>
  <c r="M13" i="1" s="1"/>
  <c r="L12" i="1" l="1"/>
  <c r="M12" i="1" s="1"/>
  <c r="L8" i="1" l="1"/>
  <c r="M8" i="1" l="1"/>
  <c r="L11" i="1"/>
  <c r="M11" i="1" l="1"/>
  <c r="L10" i="1"/>
  <c r="L9" i="1"/>
  <c r="M10" i="1" l="1"/>
  <c r="M9" i="1"/>
  <c r="L7" i="1"/>
  <c r="M7" i="1" s="1"/>
  <c r="L5" i="1" l="1"/>
  <c r="M5" i="1" l="1"/>
  <c r="L6" i="1"/>
  <c r="M6" i="1" l="1"/>
  <c r="L3" i="1" l="1"/>
  <c r="M3" i="1" l="1"/>
  <c r="L4" i="1"/>
  <c r="M4" i="1" l="1"/>
</calcChain>
</file>

<file path=xl/sharedStrings.xml><?xml version="1.0" encoding="utf-8"?>
<sst xmlns="http://schemas.openxmlformats.org/spreadsheetml/2006/main" count="207" uniqueCount="148">
  <si>
    <t>OBJETO</t>
  </si>
  <si>
    <t>VALOR  TOTAL DEL CONTRATO</t>
  </si>
  <si>
    <t>PLAZO DE EJECUCION</t>
  </si>
  <si>
    <t>SUPERVISOR</t>
  </si>
  <si>
    <t>ORDENADOR DEL GASTO</t>
  </si>
  <si>
    <t>TIPO DE CONTRATO</t>
  </si>
  <si>
    <t>DATOS DEL CONTRATISTA</t>
  </si>
  <si>
    <t>VALOR INICIAL</t>
  </si>
  <si>
    <t>VALOR VIGENCIA 2021</t>
  </si>
  <si>
    <t>VALOR TOTAL</t>
  </si>
  <si>
    <t>FECHA DE FIRMA  CONTRATO INICIAL</t>
  </si>
  <si>
    <t>PLAZO DE EJECUCION
FINAL</t>
  </si>
  <si>
    <t xml:space="preserve">NOMBRE DEL REPRESENTANTE LEGAL </t>
  </si>
  <si>
    <t>DIRECCIÓN</t>
  </si>
  <si>
    <t>TELEFONO</t>
  </si>
  <si>
    <t>CORREO ELECTRONICO</t>
  </si>
  <si>
    <t>CIUDAD</t>
  </si>
  <si>
    <t>N° CONTRATO</t>
  </si>
  <si>
    <t>OBSERVACIONES</t>
  </si>
  <si>
    <t>URL</t>
  </si>
  <si>
    <t xml:space="preserve">IDENTIFICACION DEL PROCESO EN SECOP II </t>
  </si>
  <si>
    <t>SUBDIRECCION A LA QUE PERTENECE</t>
  </si>
  <si>
    <t xml:space="preserve">PLAZO DE EJECUCION
</t>
  </si>
  <si>
    <t>N° DIGITO DE VERIFICACION</t>
  </si>
  <si>
    <t>N° PROCESO</t>
  </si>
  <si>
    <t>CARGO ORDENADOR DE GASTO</t>
  </si>
  <si>
    <t>MODALIDAD DE SELECCIÓN</t>
  </si>
  <si>
    <t>NIT Y/O CEDULA</t>
  </si>
  <si>
    <t>VALOR REDUCCION</t>
  </si>
  <si>
    <t>VALOR ADICION</t>
  </si>
  <si>
    <t>CONTRATISTA</t>
  </si>
  <si>
    <t>CONTRATACION DIRECTA</t>
  </si>
  <si>
    <t>PRESTACION DE SERVICIOS PROFESIONALES</t>
  </si>
  <si>
    <t>SUBDIRECTOR ADMINISTRATIVO (E )</t>
  </si>
  <si>
    <t>SUBDIRECCION ADMINISTRATIVA</t>
  </si>
  <si>
    <t>BOGOTA</t>
  </si>
  <si>
    <t>002-2021</t>
  </si>
  <si>
    <t>MIGUEL ANGEL TOVAR HERRERA</t>
  </si>
  <si>
    <t>JOSE MIGUEL CORTES GARCIA</t>
  </si>
  <si>
    <t>007-2021</t>
  </si>
  <si>
    <t>ANGEL OCTAVIO DONATO RENDON</t>
  </si>
  <si>
    <t>SUBDIRECCION DE APOYO</t>
  </si>
  <si>
    <t>008-2021</t>
  </si>
  <si>
    <t>CLARA ESPERANZA GALVIS DIAZ</t>
  </si>
  <si>
    <t>DIRECTORA GENERAL</t>
  </si>
  <si>
    <t>010-2021</t>
  </si>
  <si>
    <t>013-2021</t>
  </si>
  <si>
    <t>014-2021</t>
  </si>
  <si>
    <t xml:space="preserve">ARRENDAMIENTO </t>
  </si>
  <si>
    <t xml:space="preserve">AMAREY NOVA MEDICAL </t>
  </si>
  <si>
    <t>NTREGA BAJO EL TÍTULO DE ARRENDAMIENTO DEL ÁREA DE 110 M2 UBICADA EN EL SEGUNDO SÓTANO DEL EDIFICIO PRINCIPAL, PARA LA PRESTACIÓN DE OPERACIÓN, PRODUCCIÓN DE MEZCLAS Y ACONDICIONAMIENTO DE MEDICAMENTOS, PARA EL HOSPITAL MILITAR CENTRAL</t>
  </si>
  <si>
    <t xml:space="preserve">NELSON OSWALDO MOSSOS </t>
  </si>
  <si>
    <t>ESTEBAN LIZARAZO LIZARAZO</t>
  </si>
  <si>
    <t>TRANSVERSAL 23 No. 93-23</t>
  </si>
  <si>
    <t>zulema.yong@grupoamarey.com</t>
  </si>
  <si>
    <t>CARLOS ALBERTO GARCIA LINARES</t>
  </si>
  <si>
    <t>PRESTAR LOS SERVICIOS PROFESIONALES COMO MÉDICO ENDOCRINÓLOGO ESPECIALISTA PARA EL HOSPITAL MILITAR</t>
  </si>
  <si>
    <t>OSWALDO RINCON SIERRA</t>
  </si>
  <si>
    <t>SUBDIRECCION MEDICA</t>
  </si>
  <si>
    <t>CALLE 128A N 18-48</t>
  </si>
  <si>
    <t>cglmed@yahoo.com</t>
  </si>
  <si>
    <t>011-2021</t>
  </si>
  <si>
    <t>012-2021</t>
  </si>
  <si>
    <t xml:space="preserve">MINIMA CUANTIA </t>
  </si>
  <si>
    <t>SUMINISTRO</t>
  </si>
  <si>
    <t>MARTHA LUCIA PINZON ALDANA</t>
  </si>
  <si>
    <t>CD-007-2021-HOMIL</t>
  </si>
  <si>
    <t>https://community.secop.gov.co/Public/Tendering/OpportunityDetail/Index?noticeUID=CO1.NTC.1708353&amp;isFromPublicArea=True&amp;isModal=true&amp;asPopupView=true</t>
  </si>
  <si>
    <t>CD-014-2021-HOMIL</t>
  </si>
  <si>
    <t>https://community.secop.gov.co/Public/Tendering/OpportunityDetail/Index?noticeUID=CO1.NTC.1714410&amp;isFromPublicArea=True&amp;isModal=true&amp;asPopupView=true</t>
  </si>
  <si>
    <t>015-2021</t>
  </si>
  <si>
    <t>ANA CALIXTA REYES ANGARITA</t>
  </si>
  <si>
    <t>PRESTACIÓN DE SERVICIOS PROFESIONALES DE UN (1) PROFESIONAL EN DERECHO CON EXPERIENCIA ACREDITADA QUE BRINDE ASESORÍA A LA ALTA DIRECCIÓN PARA ASUMIR LA DEFENSA ANTE LOS ORGANISMOS DE CONTROL Y ANTE LA FISCALÍA GENERAL DE LA NACIÓN, ACTUACIONES EN LAS CUALES ÉSTA INSTITUCIÓN HOSPITALARIA SEA VINCULADA BIEN POR ACTIVA O POR PASIVA, REPRESENTARLA EN LOS PROCESOS CONTRACTUALES Y EMITIR CONCEPTOS EN MATERIA DE CONTRATACIÓN ESTATAL. PARA EL HOSPITAL MILITAR CENTRAL.</t>
  </si>
  <si>
    <t>CALLE 32 No 13 - 32</t>
  </si>
  <si>
    <t>anareyesangarita@gmail.com</t>
  </si>
  <si>
    <t>PRESTACION DE SERVICIOS</t>
  </si>
  <si>
    <t>PENSEMOS S.A</t>
  </si>
  <si>
    <t>RENOVACION, ACTUALIZACION Y SOPORTE TECNICO DE SOFTWARE SUITE VISION EMPRESARIAL DEL HOSPITAL MILITAR CENTRAL</t>
  </si>
  <si>
    <t>GAMALIEL VESGA FLOREZ</t>
  </si>
  <si>
    <t>CARRERA 29 No.45-94 OFICINA 204 EDIFICIO ATLAS</t>
  </si>
  <si>
    <t>financiera@pensemos.com</t>
  </si>
  <si>
    <t>BUCARAMANGA</t>
  </si>
  <si>
    <t>016-2021</t>
  </si>
  <si>
    <t>COMPRAVENTA</t>
  </si>
  <si>
    <t xml:space="preserve">CLAUDIA ROCIO RAMIREZ </t>
  </si>
  <si>
    <t>TM MEDICA S.A</t>
  </si>
  <si>
    <t>ADQUISICIÓN DE INSUMOS MÉDICO QUIRÚRGICOS (ENDOPROTESIS AORTICA FRENESTRADA CUSTOM MADE COOK) - MARCA COOK MEDICAL PARA LA CORRECCIÓN DE ANEURISMA DE AORTA TORACOABDOMINAL PARA UN PACIENTE QUE ES BENEFICIARIO DEL SISTEMA DE SALUD DE LAS FUERZAS MILITARES</t>
  </si>
  <si>
    <t xml:space="preserve">LUIS FERNANDO NUÑEZ PARRA </t>
  </si>
  <si>
    <t>CARLOS ALBERTO MURILLAS GIL</t>
  </si>
  <si>
    <t>CRA 43A No 5A 17</t>
  </si>
  <si>
    <t>corporativo@tmmedicas.com</t>
  </si>
  <si>
    <t>CALI</t>
  </si>
  <si>
    <t>018-2021</t>
  </si>
  <si>
    <t>022-2021</t>
  </si>
  <si>
    <t xml:space="preserve">ALFONSO FRANCISCO JAVIER VARGAS MALAVER </t>
  </si>
  <si>
    <t>PRESTACION DE SERVICIOS PROFESIONALES COMO MEDICO ESPECIALISTA EN RADIOLOGIA CON EXPERIENCIA EN INTERVENCIONISMO GENERAL Y VASCULAR PARA EL HOSPITAL MILITAR CENTRAL</t>
  </si>
  <si>
    <t>ALFONSO FRANCISCO JAVIER VARGAS MALEVER</t>
  </si>
  <si>
    <t>CARRERA 7 C # 146-45</t>
  </si>
  <si>
    <t>FVARGASMALAVER@GMAIL.COM</t>
  </si>
  <si>
    <t>020-2021</t>
  </si>
  <si>
    <t>JUAN MANUEL VIVIEROS CARREÑO</t>
  </si>
  <si>
    <t>CARRERA 33 A 3 31-77</t>
  </si>
  <si>
    <t>jmviverosc@unal.edu.do</t>
  </si>
  <si>
    <t>CD-011-2021-HOMIL</t>
  </si>
  <si>
    <t>https://community.secop.gov.co/Public/Tendering/OpportunityDetail/Index?noticeUID=CO1.NTC.1699198&amp;isFromPublicArea=True&amp;isModal=true&amp;asPopupView=true</t>
  </si>
  <si>
    <t>COT-013-2021-HOMIL</t>
  </si>
  <si>
    <t>https://community.secop.gov.co/Public/Tendering/OpportunityDetail/Index?noticeUID=CO1.NTC.1670406&amp;isFromPublicArea=True&amp;isModal=true&amp;asPopupView=true</t>
  </si>
  <si>
    <t>CD-008-2021-HOMIL</t>
  </si>
  <si>
    <t>https://community.secop.gov.co/Public/Tendering/OpportunityDetail/Index?noticeUID=CO1.NTC.1701987&amp;isFromPublicArea=True&amp;isModal=true&amp;asPopupView=true</t>
  </si>
  <si>
    <t>CD-022-021-HOMIL</t>
  </si>
  <si>
    <t>https://community.secop.gov.co/Public/Tendering/OpportunityDetail/Index?noticeUID=CO1.NTC.1738300&amp;isFromPublicArea=True&amp;isModal=true&amp;asPopupView=true</t>
  </si>
  <si>
    <t>CD-016-2021-HOMIL</t>
  </si>
  <si>
    <t>https://community.secop.gov.co/Public/Tendering/OpportunityDetail/Index?noticeUID=CO1.NTC.1748531&amp;isFromPublicArea=True&amp;isModal=true&amp;asPopupView=true</t>
  </si>
  <si>
    <t>021-2021</t>
  </si>
  <si>
    <t>MEDTRONIC COLOMBIA S.A</t>
  </si>
  <si>
    <t>SUMINISTRO DE CONSUMIBLES PARA EL SERVICIO DE TERAPIA RESPIRATORIA DEL HOSPITAL MILITAR CENTRAL</t>
  </si>
  <si>
    <t>OVIDIO TORRES RINCÓN</t>
  </si>
  <si>
    <t>CALLE 116 # 7-15 OFICINA 1101</t>
  </si>
  <si>
    <t>6683777-135</t>
  </si>
  <si>
    <t>Ruth.isnelda.gaviria@medtronic.com</t>
  </si>
  <si>
    <t>017-2021</t>
  </si>
  <si>
    <t>SISTEMAS Y ASESORIAS DE COLOMBIA S.A</t>
  </si>
  <si>
    <t>ACTUALIZACIÓN, SOPORTE y CONSULTORIA PARA EL SISTEMA DE INFORMACIÓN DINAMICA GERENCIAL HOSPITALARIA .NET</t>
  </si>
  <si>
    <t>FELIX PALACIOS - TERESA MORENO - VILLERLANDY ROMERO</t>
  </si>
  <si>
    <t>Alvaro Cano Hernández</t>
  </si>
  <si>
    <t>Av Cra 45 #108-27 Torre 2 Of 1408</t>
  </si>
  <si>
    <t>syac@syac.net.co</t>
  </si>
  <si>
    <t>023-2021</t>
  </si>
  <si>
    <t>TOP MEDICAL SYSTEM S.A</t>
  </si>
  <si>
    <t>ARRENDAMIENTO DE UN (01) EQUIPO DE RADIOLOGÍA CONVENCIONAL QUE INCLUYA ADECUACIÓN E INSTALACIÓN MANTENIMIENTO PREVENTIVO, CORRECTIVO Y SOPORTE TÉCNICO</t>
  </si>
  <si>
    <t>DAMIANA GREGORIA VERGEL HERNANDEZ</t>
  </si>
  <si>
    <t>Jaime Jose Camargo Aillón</t>
  </si>
  <si>
    <t>Cra 18A 103 47</t>
  </si>
  <si>
    <t>topmedical@topmedical.com.co</t>
  </si>
  <si>
    <t>025-2021</t>
  </si>
  <si>
    <t>BRISTOLL MYERS SQUIBB DE COLOMBIA LTDA</t>
  </si>
  <si>
    <t>SUMINISTRAR LOS MEDICAMENTOS DE ALTO COSTO, ABATACEPT, IPILIMUMAB, NIVOLUMAB DE 40MG Y NIVOLUMAB DE 100MG, PARA LOS PACIENTES DEL HOSPITAL MILITAR</t>
  </si>
  <si>
    <t>ELIAS MORA VARGAS</t>
  </si>
  <si>
    <t>Sandra Lucia Ramírez Atehortua</t>
  </si>
  <si>
    <t>Avenida 5 A Norte # 26-80</t>
  </si>
  <si>
    <t>anabel.gutierrez@bms.com</t>
  </si>
  <si>
    <t>(2)4863449</t>
  </si>
  <si>
    <t>MC-002-2021-HOMIL</t>
  </si>
  <si>
    <t>https://community.secop.gov.co/Public/Tendering/OpportunityDetail/Index?noticeUID=CO1.NTC.1729113&amp;isFromPublicArea=True&amp;isModal=true&amp;asPopupView=true</t>
  </si>
  <si>
    <t>MC-013-2021-HOMIL</t>
  </si>
  <si>
    <t>https://community.secop.gov.co/Public/Tendering/OpportunityDetail/Index?noticeUID=CO1.NTC.1736509&amp;isFromPublicArea=True&amp;isModal=true&amp;asPopupView=true</t>
  </si>
  <si>
    <t>CD-020-2021-HOMIL</t>
  </si>
  <si>
    <t>https://community.secop.gov.co/Public/Tendering/OpportunityDetail/Index?noticeUID=CO1.NTC.1767673&amp;isFromPublicArea=True&amp;isModal=true&amp;asPopupView=true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</si>
</sst>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4" formatCode="[$$-240A]\ #,##0"/>
    <numFmt numFmtId="165" formatCode="&quot;$&quot;\ #,##0"/>
    <numFmt numFmtId="166" formatCode="yyyy\-mm\-dd;@"/>
    <numFmt numFmtId="167" formatCode="&quot;$&quot;#,##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9"/>
      <color rgb="FF0074E8"/>
      <name val="Arial Narrow"/>
      <family val="2"/>
    </font>
    <font>
      <u/>
      <sz val="10"/>
      <color theme="1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6">
    <xf numFmtId="0" fontId="0" fillId="0" borderId="0" xfId="0"/>
    <xf numFmtId="0" fontId="6" fillId="4" borderId="0" xfId="0" applyFont="1" applyFill="1"/>
    <xf numFmtId="164" fontId="4" fillId="4" borderId="9" xfId="0" applyNumberFormat="1" applyFont="1" applyFill="1" applyBorder="1" applyAlignment="1">
      <alignment horizontal="center" vertical="center" wrapText="1"/>
    </xf>
    <xf numFmtId="165" fontId="5" fillId="4" borderId="9" xfId="1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 wrapText="1"/>
    </xf>
    <xf numFmtId="166" fontId="4" fillId="4" borderId="9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9" xfId="0" applyNumberFormat="1" applyFont="1" applyFill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8" fillId="0" borderId="11" xfId="2" applyFont="1" applyBorder="1" applyAlignment="1" applyProtection="1">
      <alignment vertical="center" wrapText="1"/>
    </xf>
    <xf numFmtId="49" fontId="6" fillId="2" borderId="10" xfId="0" applyNumberFormat="1" applyFont="1" applyFill="1" applyBorder="1" applyAlignment="1">
      <alignment horizontal="center" vertical="center" wrapText="1"/>
    </xf>
    <xf numFmtId="49" fontId="6" fillId="2" borderId="10" xfId="0" applyNumberFormat="1" applyFont="1" applyFill="1" applyBorder="1" applyAlignment="1">
      <alignment horizontal="justify" vertical="justify" wrapText="1"/>
    </xf>
    <xf numFmtId="167" fontId="6" fillId="2" borderId="10" xfId="0" applyNumberFormat="1" applyFont="1" applyFill="1" applyBorder="1" applyAlignment="1">
      <alignment horizontal="center" vertical="center"/>
    </xf>
    <xf numFmtId="42" fontId="6" fillId="2" borderId="10" xfId="1" applyNumberFormat="1" applyFont="1" applyFill="1" applyBorder="1" applyAlignment="1">
      <alignment horizontal="center" vertical="center"/>
    </xf>
    <xf numFmtId="166" fontId="6" fillId="3" borderId="10" xfId="0" applyNumberFormat="1" applyFont="1" applyFill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 wrapText="1"/>
    </xf>
    <xf numFmtId="14" fontId="6" fillId="0" borderId="11" xfId="0" applyNumberFormat="1" applyFont="1" applyBorder="1" applyAlignment="1">
      <alignment horizontal="center" vertical="center" wrapText="1"/>
    </xf>
    <xf numFmtId="1" fontId="6" fillId="0" borderId="10" xfId="0" applyNumberFormat="1" applyFont="1" applyBorder="1" applyAlignment="1">
      <alignment horizontal="center" vertical="center" wrapText="1"/>
    </xf>
    <xf numFmtId="0" fontId="6" fillId="0" borderId="0" xfId="0" applyFont="1"/>
    <xf numFmtId="166" fontId="6" fillId="0" borderId="0" xfId="0" applyNumberFormat="1" applyFont="1"/>
    <xf numFmtId="166" fontId="4" fillId="4" borderId="3" xfId="0" applyNumberFormat="1" applyFont="1" applyFill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 vertical="center" wrapText="1"/>
    </xf>
    <xf numFmtId="164" fontId="4" fillId="4" borderId="3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164" fontId="4" fillId="4" borderId="4" xfId="0" applyNumberFormat="1" applyFont="1" applyFill="1" applyBorder="1" applyAlignment="1">
      <alignment horizontal="center" vertical="center" wrapText="1"/>
    </xf>
    <xf numFmtId="49" fontId="4" fillId="4" borderId="6" xfId="0" applyNumberFormat="1" applyFont="1" applyFill="1" applyBorder="1" applyAlignment="1">
      <alignment horizontal="center" vertical="center" wrapText="1"/>
    </xf>
    <xf numFmtId="49" fontId="4" fillId="4" borderId="0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7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49" fontId="4" fillId="4" borderId="8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400050</xdr:colOff>
          <xdr:row>2</xdr:row>
          <xdr:rowOff>0</xdr:rowOff>
        </xdr:from>
        <xdr:to>
          <xdr:col>5</xdr:col>
          <xdr:colOff>600075</xdr:colOff>
          <xdr:row>2</xdr:row>
          <xdr:rowOff>228600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=""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7" Type="http://schemas.openxmlformats.org/officeDocument/2006/relationships/image" Target="../media/image1.emf"/><Relationship Id="rId2" Type="http://schemas.openxmlformats.org/officeDocument/2006/relationships/hyperlink" Target="mailto:FVARGASMALAVER@GMAIL.COM" TargetMode="External"/><Relationship Id="rId1" Type="http://schemas.openxmlformats.org/officeDocument/2006/relationships/hyperlink" Target="mailto:jmviverosc@unal.edu.do" TargetMode="External"/><Relationship Id="rId6" Type="http://schemas.openxmlformats.org/officeDocument/2006/relationships/control" Target="../activeX/activeX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B13"/>
  <sheetViews>
    <sheetView tabSelected="1" zoomScaleNormal="100" workbookViewId="0">
      <pane xSplit="1" ySplit="2" topLeftCell="B10" activePane="bottomRight" state="frozen"/>
      <selection pane="topRight" activeCell="B1" sqref="B1"/>
      <selection pane="bottomLeft" activeCell="A3" sqref="A3"/>
      <selection pane="bottomRight" activeCell="H11" sqref="H11"/>
    </sheetView>
  </sheetViews>
  <sheetFormatPr baseColWidth="10" defaultRowHeight="12.75" x14ac:dyDescent="0.2"/>
  <cols>
    <col min="1" max="1" width="13.85546875" style="22" customWidth="1"/>
    <col min="2" max="2" width="18.7109375" style="22" customWidth="1"/>
    <col min="3" max="3" width="15.7109375" style="22" customWidth="1"/>
    <col min="4" max="4" width="18.42578125" style="22" customWidth="1"/>
    <col min="5" max="5" width="23" style="22" customWidth="1"/>
    <col min="6" max="6" width="26" style="22" customWidth="1"/>
    <col min="7" max="7" width="28.28515625" style="22" customWidth="1"/>
    <col min="8" max="8" width="48.42578125" style="22" customWidth="1"/>
    <col min="9" max="9" width="14.42578125" style="22" customWidth="1"/>
    <col min="10" max="10" width="15.85546875" style="22" bestFit="1" customWidth="1"/>
    <col min="11" max="11" width="15.42578125" style="22" customWidth="1"/>
    <col min="12" max="12" width="15.140625" style="22" customWidth="1"/>
    <col min="13" max="13" width="19.28515625" style="22" customWidth="1"/>
    <col min="14" max="15" width="13.5703125" style="23" bestFit="1" customWidth="1"/>
    <col min="16" max="16" width="15.28515625" style="23" customWidth="1"/>
    <col min="17" max="17" width="28.85546875" style="22" customWidth="1"/>
    <col min="18" max="19" width="19.140625" style="22" customWidth="1"/>
    <col min="20" max="20" width="22.5703125" style="22" customWidth="1"/>
    <col min="21" max="21" width="25.42578125" style="22" customWidth="1"/>
    <col min="22" max="22" width="19.42578125" style="22" customWidth="1"/>
    <col min="23" max="23" width="12" style="22" customWidth="1"/>
    <col min="24" max="24" width="22" style="22" customWidth="1"/>
    <col min="25" max="25" width="18.140625" style="22" customWidth="1"/>
    <col min="26" max="26" width="22.5703125" style="22" customWidth="1"/>
    <col min="27" max="27" width="16.5703125" style="22" customWidth="1"/>
    <col min="28" max="28" width="30.42578125" style="22" customWidth="1"/>
    <col min="29" max="16384" width="11.42578125" style="22"/>
  </cols>
  <sheetData>
    <row r="1" spans="1:28" s="1" customFormat="1" ht="15.75" customHeight="1" thickBot="1" x14ac:dyDescent="0.25">
      <c r="A1" s="31" t="s">
        <v>17</v>
      </c>
      <c r="B1" s="31" t="s">
        <v>26</v>
      </c>
      <c r="C1" s="27" t="s">
        <v>24</v>
      </c>
      <c r="D1" s="27" t="s">
        <v>5</v>
      </c>
      <c r="E1" s="27" t="s">
        <v>20</v>
      </c>
      <c r="F1" s="27" t="s">
        <v>19</v>
      </c>
      <c r="G1" s="27" t="s">
        <v>30</v>
      </c>
      <c r="H1" s="31" t="s">
        <v>0</v>
      </c>
      <c r="I1" s="25" t="s">
        <v>1</v>
      </c>
      <c r="J1" s="26"/>
      <c r="K1" s="26"/>
      <c r="L1" s="26"/>
      <c r="M1" s="28"/>
      <c r="N1" s="33" t="s">
        <v>2</v>
      </c>
      <c r="O1" s="34"/>
      <c r="P1" s="34"/>
      <c r="Q1" s="24"/>
      <c r="R1" s="31" t="s">
        <v>4</v>
      </c>
      <c r="S1" s="31" t="s">
        <v>25</v>
      </c>
      <c r="T1" s="31" t="s">
        <v>21</v>
      </c>
      <c r="U1" s="29" t="s">
        <v>6</v>
      </c>
      <c r="V1" s="30"/>
      <c r="W1" s="30"/>
      <c r="X1" s="30"/>
      <c r="Y1" s="30"/>
      <c r="Z1" s="30"/>
      <c r="AA1" s="30"/>
      <c r="AB1" s="27" t="s">
        <v>18</v>
      </c>
    </row>
    <row r="2" spans="1:28" s="1" customFormat="1" ht="116.25" customHeight="1" thickBot="1" x14ac:dyDescent="0.25">
      <c r="A2" s="32"/>
      <c r="B2" s="32"/>
      <c r="C2" s="27"/>
      <c r="D2" s="35"/>
      <c r="E2" s="27"/>
      <c r="F2" s="27"/>
      <c r="G2" s="35"/>
      <c r="H2" s="32"/>
      <c r="I2" s="2" t="s">
        <v>7</v>
      </c>
      <c r="J2" s="3" t="s">
        <v>29</v>
      </c>
      <c r="K2" s="3" t="s">
        <v>28</v>
      </c>
      <c r="L2" s="4" t="s">
        <v>8</v>
      </c>
      <c r="M2" s="4" t="s">
        <v>9</v>
      </c>
      <c r="N2" s="5" t="s">
        <v>10</v>
      </c>
      <c r="O2" s="5" t="s">
        <v>22</v>
      </c>
      <c r="P2" s="5" t="s">
        <v>11</v>
      </c>
      <c r="Q2" s="6" t="s">
        <v>3</v>
      </c>
      <c r="R2" s="32"/>
      <c r="S2" s="32"/>
      <c r="T2" s="32"/>
      <c r="U2" s="7" t="s">
        <v>12</v>
      </c>
      <c r="V2" s="7" t="s">
        <v>27</v>
      </c>
      <c r="W2" s="7" t="s">
        <v>23</v>
      </c>
      <c r="X2" s="7" t="s">
        <v>13</v>
      </c>
      <c r="Y2" s="7" t="s">
        <v>14</v>
      </c>
      <c r="Z2" s="7" t="s">
        <v>15</v>
      </c>
      <c r="AA2" s="7" t="s">
        <v>16</v>
      </c>
      <c r="AB2" s="27"/>
    </row>
    <row r="3" spans="1:28" ht="90.75" customHeight="1" x14ac:dyDescent="0.2">
      <c r="A3" s="8" t="s">
        <v>45</v>
      </c>
      <c r="B3" s="9" t="s">
        <v>31</v>
      </c>
      <c r="C3" s="10" t="s">
        <v>39</v>
      </c>
      <c r="D3" s="11" t="s">
        <v>32</v>
      </c>
      <c r="E3" s="12" t="s">
        <v>66</v>
      </c>
      <c r="F3" s="13" t="s">
        <v>67</v>
      </c>
      <c r="G3" s="14" t="s">
        <v>55</v>
      </c>
      <c r="H3" s="15" t="s">
        <v>56</v>
      </c>
      <c r="I3" s="16">
        <v>80784000</v>
      </c>
      <c r="J3" s="17">
        <v>0</v>
      </c>
      <c r="K3" s="17">
        <v>0</v>
      </c>
      <c r="L3" s="17">
        <f t="shared" ref="L3" si="0">+I3+J3-K3</f>
        <v>80784000</v>
      </c>
      <c r="M3" s="17">
        <f>SUM(L3:L3)</f>
        <v>80784000</v>
      </c>
      <c r="N3" s="18">
        <v>44228</v>
      </c>
      <c r="O3" s="18">
        <v>44500</v>
      </c>
      <c r="P3" s="18">
        <v>44500</v>
      </c>
      <c r="Q3" s="20" t="s">
        <v>57</v>
      </c>
      <c r="R3" s="19" t="s">
        <v>43</v>
      </c>
      <c r="S3" s="19" t="s">
        <v>44</v>
      </c>
      <c r="T3" s="19" t="s">
        <v>58</v>
      </c>
      <c r="U3" s="21" t="s">
        <v>55</v>
      </c>
      <c r="V3" s="21">
        <v>17149613</v>
      </c>
      <c r="W3" s="21"/>
      <c r="X3" s="21" t="s">
        <v>59</v>
      </c>
      <c r="Y3" s="21">
        <v>3486868</v>
      </c>
      <c r="Z3" s="21" t="s">
        <v>60</v>
      </c>
      <c r="AA3" s="14" t="s">
        <v>35</v>
      </c>
      <c r="AB3" s="8"/>
    </row>
    <row r="4" spans="1:28" ht="90.75" customHeight="1" x14ac:dyDescent="0.2">
      <c r="A4" s="8" t="s">
        <v>46</v>
      </c>
      <c r="B4" s="9" t="s">
        <v>31</v>
      </c>
      <c r="C4" s="10" t="s">
        <v>47</v>
      </c>
      <c r="D4" s="11" t="s">
        <v>48</v>
      </c>
      <c r="E4" s="12" t="s">
        <v>68</v>
      </c>
      <c r="F4" s="13" t="s">
        <v>69</v>
      </c>
      <c r="G4" s="14" t="s">
        <v>49</v>
      </c>
      <c r="H4" s="15" t="s">
        <v>50</v>
      </c>
      <c r="I4" s="17">
        <v>0</v>
      </c>
      <c r="J4" s="17">
        <v>0</v>
      </c>
      <c r="K4" s="17">
        <v>0</v>
      </c>
      <c r="L4" s="17">
        <f t="shared" ref="L4:L5" si="1">+I4+J4-K4</f>
        <v>0</v>
      </c>
      <c r="M4" s="17">
        <f>SUM(L4:L4)</f>
        <v>0</v>
      </c>
      <c r="N4" s="18">
        <v>44228</v>
      </c>
      <c r="O4" s="18">
        <v>45119</v>
      </c>
      <c r="P4" s="18">
        <v>45119</v>
      </c>
      <c r="Q4" s="20" t="s">
        <v>51</v>
      </c>
      <c r="R4" s="19" t="s">
        <v>43</v>
      </c>
      <c r="S4" s="19" t="s">
        <v>44</v>
      </c>
      <c r="T4" s="19" t="s">
        <v>34</v>
      </c>
      <c r="U4" s="21" t="s">
        <v>52</v>
      </c>
      <c r="V4" s="21">
        <v>800250382</v>
      </c>
      <c r="W4" s="21">
        <v>2</v>
      </c>
      <c r="X4" s="21" t="s">
        <v>53</v>
      </c>
      <c r="Y4" s="21">
        <v>7447300</v>
      </c>
      <c r="Z4" s="21" t="s">
        <v>54</v>
      </c>
      <c r="AA4" s="14" t="s">
        <v>35</v>
      </c>
      <c r="AB4" s="8"/>
    </row>
    <row r="5" spans="1:28" ht="130.5" customHeight="1" x14ac:dyDescent="0.2">
      <c r="A5" s="8" t="s">
        <v>47</v>
      </c>
      <c r="B5" s="9" t="s">
        <v>31</v>
      </c>
      <c r="C5" s="10" t="s">
        <v>61</v>
      </c>
      <c r="D5" s="11" t="s">
        <v>75</v>
      </c>
      <c r="E5" s="12" t="s">
        <v>103</v>
      </c>
      <c r="F5" s="13" t="s">
        <v>104</v>
      </c>
      <c r="G5" s="14" t="s">
        <v>76</v>
      </c>
      <c r="H5" s="15" t="s">
        <v>77</v>
      </c>
      <c r="I5" s="17">
        <v>20242372</v>
      </c>
      <c r="J5" s="17">
        <v>0</v>
      </c>
      <c r="K5" s="17">
        <v>0</v>
      </c>
      <c r="L5" s="17">
        <f t="shared" si="1"/>
        <v>20242372</v>
      </c>
      <c r="M5" s="17">
        <f>SUM(L5:L5)</f>
        <v>20242372</v>
      </c>
      <c r="N5" s="18">
        <v>44236</v>
      </c>
      <c r="O5" s="18">
        <v>44561</v>
      </c>
      <c r="P5" s="18">
        <v>44561</v>
      </c>
      <c r="Q5" s="20" t="s">
        <v>84</v>
      </c>
      <c r="R5" s="19" t="s">
        <v>38</v>
      </c>
      <c r="S5" s="19" t="s">
        <v>33</v>
      </c>
      <c r="T5" s="19" t="s">
        <v>34</v>
      </c>
      <c r="U5" s="21" t="s">
        <v>78</v>
      </c>
      <c r="V5" s="21">
        <v>804002893</v>
      </c>
      <c r="W5" s="21">
        <v>6</v>
      </c>
      <c r="X5" s="21" t="s">
        <v>79</v>
      </c>
      <c r="Y5" s="21">
        <v>6521020</v>
      </c>
      <c r="Z5" s="21" t="s">
        <v>80</v>
      </c>
      <c r="AA5" s="14" t="s">
        <v>81</v>
      </c>
      <c r="AB5" s="8"/>
    </row>
    <row r="6" spans="1:28" ht="130.5" customHeight="1" x14ac:dyDescent="0.2">
      <c r="A6" s="8" t="s">
        <v>70</v>
      </c>
      <c r="B6" s="9" t="s">
        <v>31</v>
      </c>
      <c r="C6" s="10" t="s">
        <v>46</v>
      </c>
      <c r="D6" s="11" t="s">
        <v>32</v>
      </c>
      <c r="E6" s="12" t="s">
        <v>105</v>
      </c>
      <c r="F6" s="13" t="s">
        <v>106</v>
      </c>
      <c r="G6" s="14" t="s">
        <v>71</v>
      </c>
      <c r="H6" s="15" t="s">
        <v>72</v>
      </c>
      <c r="I6" s="17">
        <v>59972000</v>
      </c>
      <c r="J6" s="17">
        <v>0</v>
      </c>
      <c r="K6" s="17">
        <v>0</v>
      </c>
      <c r="L6" s="17">
        <f t="shared" ref="L6:L8" si="2">+I6+J6-K6</f>
        <v>59972000</v>
      </c>
      <c r="M6" s="17">
        <f>SUM(L6:L6)</f>
        <v>59972000</v>
      </c>
      <c r="N6" s="18">
        <v>44230</v>
      </c>
      <c r="O6" s="18">
        <v>44561</v>
      </c>
      <c r="P6" s="18">
        <v>44561</v>
      </c>
      <c r="Q6" s="20" t="s">
        <v>37</v>
      </c>
      <c r="R6" s="19" t="s">
        <v>43</v>
      </c>
      <c r="S6" s="19" t="s">
        <v>44</v>
      </c>
      <c r="T6" s="19" t="s">
        <v>34</v>
      </c>
      <c r="U6" s="21" t="s">
        <v>71</v>
      </c>
      <c r="V6" s="21">
        <v>51849405</v>
      </c>
      <c r="W6" s="21"/>
      <c r="X6" s="21" t="s">
        <v>73</v>
      </c>
      <c r="Y6" s="21">
        <v>4793462</v>
      </c>
      <c r="Z6" s="21" t="s">
        <v>74</v>
      </c>
      <c r="AA6" s="14" t="s">
        <v>35</v>
      </c>
      <c r="AB6" s="8"/>
    </row>
    <row r="7" spans="1:28" ht="130.5" customHeight="1" x14ac:dyDescent="0.2">
      <c r="A7" s="8" t="s">
        <v>82</v>
      </c>
      <c r="B7" s="9" t="s">
        <v>31</v>
      </c>
      <c r="C7" s="10" t="s">
        <v>42</v>
      </c>
      <c r="D7" s="11" t="s">
        <v>83</v>
      </c>
      <c r="E7" s="12" t="s">
        <v>107</v>
      </c>
      <c r="F7" s="13" t="s">
        <v>108</v>
      </c>
      <c r="G7" s="14" t="s">
        <v>85</v>
      </c>
      <c r="H7" s="15" t="s">
        <v>86</v>
      </c>
      <c r="I7" s="17">
        <v>218459507</v>
      </c>
      <c r="J7" s="17">
        <v>0</v>
      </c>
      <c r="K7" s="17">
        <v>0</v>
      </c>
      <c r="L7" s="17">
        <f t="shared" si="2"/>
        <v>218459507</v>
      </c>
      <c r="M7" s="17">
        <f>SUM(L7:L7)</f>
        <v>218459507</v>
      </c>
      <c r="N7" s="18">
        <v>44237</v>
      </c>
      <c r="O7" s="18">
        <v>44286</v>
      </c>
      <c r="P7" s="18">
        <v>44286</v>
      </c>
      <c r="Q7" s="20" t="s">
        <v>87</v>
      </c>
      <c r="R7" s="19" t="s">
        <v>38</v>
      </c>
      <c r="S7" s="19" t="s">
        <v>33</v>
      </c>
      <c r="T7" s="19" t="s">
        <v>58</v>
      </c>
      <c r="U7" s="21" t="s">
        <v>88</v>
      </c>
      <c r="V7" s="21">
        <v>800108708</v>
      </c>
      <c r="W7" s="21">
        <v>3</v>
      </c>
      <c r="X7" s="21" t="s">
        <v>89</v>
      </c>
      <c r="Y7" s="21">
        <v>5240015</v>
      </c>
      <c r="Z7" s="21" t="s">
        <v>90</v>
      </c>
      <c r="AA7" s="14" t="s">
        <v>91</v>
      </c>
      <c r="AB7" s="8"/>
    </row>
    <row r="8" spans="1:28" ht="77.25" customHeight="1" x14ac:dyDescent="0.2">
      <c r="A8" s="8" t="s">
        <v>120</v>
      </c>
      <c r="B8" s="9" t="s">
        <v>31</v>
      </c>
      <c r="C8" s="10" t="s">
        <v>62</v>
      </c>
      <c r="D8" s="11" t="s">
        <v>32</v>
      </c>
      <c r="E8" s="12"/>
      <c r="F8" s="13"/>
      <c r="G8" s="14" t="s">
        <v>121</v>
      </c>
      <c r="H8" s="15" t="s">
        <v>122</v>
      </c>
      <c r="I8" s="17">
        <v>473515941</v>
      </c>
      <c r="J8" s="17">
        <v>0</v>
      </c>
      <c r="K8" s="17">
        <v>0</v>
      </c>
      <c r="L8" s="17">
        <f t="shared" si="2"/>
        <v>473515941</v>
      </c>
      <c r="M8" s="17">
        <f>SUM(L8:L8)</f>
        <v>473515941</v>
      </c>
      <c r="N8" s="18">
        <v>44244</v>
      </c>
      <c r="O8" s="18">
        <v>44561</v>
      </c>
      <c r="P8" s="18">
        <v>44561</v>
      </c>
      <c r="Q8" s="20" t="s">
        <v>123</v>
      </c>
      <c r="R8" s="19" t="s">
        <v>38</v>
      </c>
      <c r="S8" s="19" t="s">
        <v>33</v>
      </c>
      <c r="T8" s="19" t="s">
        <v>34</v>
      </c>
      <c r="U8" s="21" t="s">
        <v>124</v>
      </c>
      <c r="V8" s="21">
        <v>800149562</v>
      </c>
      <c r="W8" s="21">
        <v>0</v>
      </c>
      <c r="X8" s="21" t="s">
        <v>125</v>
      </c>
      <c r="Y8" s="21">
        <v>7560540</v>
      </c>
      <c r="Z8" s="21" t="s">
        <v>126</v>
      </c>
      <c r="AA8" s="14" t="s">
        <v>35</v>
      </c>
      <c r="AB8" s="8"/>
    </row>
    <row r="9" spans="1:28" ht="130.5" customHeight="1" x14ac:dyDescent="0.2">
      <c r="A9" s="8" t="s">
        <v>92</v>
      </c>
      <c r="B9" s="9" t="s">
        <v>31</v>
      </c>
      <c r="C9" s="10" t="s">
        <v>93</v>
      </c>
      <c r="D9" s="11" t="s">
        <v>32</v>
      </c>
      <c r="E9" s="12" t="s">
        <v>109</v>
      </c>
      <c r="F9" s="13" t="s">
        <v>110</v>
      </c>
      <c r="G9" s="14" t="s">
        <v>94</v>
      </c>
      <c r="H9" s="15" t="s">
        <v>95</v>
      </c>
      <c r="I9" s="17">
        <v>162000000</v>
      </c>
      <c r="J9" s="17">
        <v>0</v>
      </c>
      <c r="K9" s="17">
        <v>0</v>
      </c>
      <c r="L9" s="17">
        <f t="shared" ref="L9" si="3">+I9+J9-K9</f>
        <v>162000000</v>
      </c>
      <c r="M9" s="17">
        <f>SUM(L9:L9)</f>
        <v>162000000</v>
      </c>
      <c r="N9" s="18">
        <v>44232</v>
      </c>
      <c r="O9" s="18">
        <v>44500</v>
      </c>
      <c r="P9" s="18">
        <v>44500</v>
      </c>
      <c r="Q9" s="20" t="s">
        <v>40</v>
      </c>
      <c r="R9" s="19" t="s">
        <v>38</v>
      </c>
      <c r="S9" s="19" t="s">
        <v>33</v>
      </c>
      <c r="T9" s="19" t="s">
        <v>41</v>
      </c>
      <c r="U9" s="21" t="s">
        <v>96</v>
      </c>
      <c r="V9" s="21">
        <v>7180401</v>
      </c>
      <c r="W9" s="21"/>
      <c r="X9" s="21" t="s">
        <v>97</v>
      </c>
      <c r="Y9" s="21">
        <v>3123571766</v>
      </c>
      <c r="Z9" s="21" t="s">
        <v>98</v>
      </c>
      <c r="AA9" s="14" t="s">
        <v>35</v>
      </c>
      <c r="AB9" s="8"/>
    </row>
    <row r="10" spans="1:28" ht="130.5" customHeight="1" x14ac:dyDescent="0.2">
      <c r="A10" s="8" t="s">
        <v>99</v>
      </c>
      <c r="B10" s="9" t="s">
        <v>31</v>
      </c>
      <c r="C10" s="10" t="s">
        <v>82</v>
      </c>
      <c r="D10" s="11" t="s">
        <v>32</v>
      </c>
      <c r="E10" s="12" t="s">
        <v>111</v>
      </c>
      <c r="F10" s="13" t="s">
        <v>112</v>
      </c>
      <c r="G10" s="14" t="s">
        <v>100</v>
      </c>
      <c r="H10" s="15" t="s">
        <v>95</v>
      </c>
      <c r="I10" s="17">
        <v>144000000</v>
      </c>
      <c r="J10" s="17">
        <v>0</v>
      </c>
      <c r="K10" s="17">
        <v>0</v>
      </c>
      <c r="L10" s="17">
        <f t="shared" ref="L10" si="4">+I10+J10-K10</f>
        <v>144000000</v>
      </c>
      <c r="M10" s="17">
        <f>SUM(L10:L10)</f>
        <v>144000000</v>
      </c>
      <c r="N10" s="18">
        <v>44237</v>
      </c>
      <c r="O10" s="18">
        <v>44500</v>
      </c>
      <c r="P10" s="18">
        <v>44500</v>
      </c>
      <c r="Q10" s="20" t="s">
        <v>40</v>
      </c>
      <c r="R10" s="19" t="s">
        <v>43</v>
      </c>
      <c r="S10" s="19" t="s">
        <v>44</v>
      </c>
      <c r="T10" s="19" t="s">
        <v>58</v>
      </c>
      <c r="U10" s="21" t="s">
        <v>100</v>
      </c>
      <c r="V10" s="21">
        <v>1010187457</v>
      </c>
      <c r="W10" s="21"/>
      <c r="X10" s="21" t="s">
        <v>101</v>
      </c>
      <c r="Y10" s="21">
        <v>3044581000</v>
      </c>
      <c r="Z10" s="21" t="s">
        <v>102</v>
      </c>
      <c r="AA10" s="14" t="s">
        <v>35</v>
      </c>
      <c r="AB10" s="8"/>
    </row>
    <row r="11" spans="1:28" ht="77.25" customHeight="1" x14ac:dyDescent="0.2">
      <c r="A11" s="8" t="s">
        <v>113</v>
      </c>
      <c r="B11" s="9" t="s">
        <v>63</v>
      </c>
      <c r="C11" s="10" t="s">
        <v>36</v>
      </c>
      <c r="D11" s="11" t="s">
        <v>64</v>
      </c>
      <c r="E11" s="12" t="s">
        <v>142</v>
      </c>
      <c r="F11" s="13" t="s">
        <v>143</v>
      </c>
      <c r="G11" s="14" t="s">
        <v>114</v>
      </c>
      <c r="H11" s="15" t="s">
        <v>115</v>
      </c>
      <c r="I11" s="17">
        <v>6000000</v>
      </c>
      <c r="J11" s="17">
        <v>0</v>
      </c>
      <c r="K11" s="17">
        <v>0</v>
      </c>
      <c r="L11" s="17">
        <f t="shared" ref="L11" si="5">+I11+J11-K11</f>
        <v>6000000</v>
      </c>
      <c r="M11" s="17">
        <f>SUM(L11:L11)</f>
        <v>6000000</v>
      </c>
      <c r="N11" s="18">
        <v>44244</v>
      </c>
      <c r="O11" s="18">
        <v>44561</v>
      </c>
      <c r="P11" s="18">
        <v>44561</v>
      </c>
      <c r="Q11" s="20" t="s">
        <v>65</v>
      </c>
      <c r="R11" s="19" t="s">
        <v>38</v>
      </c>
      <c r="S11" s="19" t="s">
        <v>33</v>
      </c>
      <c r="T11" s="19" t="s">
        <v>41</v>
      </c>
      <c r="U11" s="21" t="s">
        <v>116</v>
      </c>
      <c r="V11" s="21">
        <v>830025149</v>
      </c>
      <c r="W11" s="21">
        <v>6</v>
      </c>
      <c r="X11" s="21" t="s">
        <v>117</v>
      </c>
      <c r="Y11" s="21" t="s">
        <v>118</v>
      </c>
      <c r="Z11" s="21" t="s">
        <v>119</v>
      </c>
      <c r="AA11" s="14" t="s">
        <v>35</v>
      </c>
      <c r="AB11" s="8"/>
    </row>
    <row r="12" spans="1:28" ht="77.25" customHeight="1" x14ac:dyDescent="0.2">
      <c r="A12" s="8" t="s">
        <v>127</v>
      </c>
      <c r="B12" s="9" t="s">
        <v>63</v>
      </c>
      <c r="C12" s="10" t="s">
        <v>46</v>
      </c>
      <c r="D12" s="11" t="s">
        <v>48</v>
      </c>
      <c r="E12" s="12" t="s">
        <v>144</v>
      </c>
      <c r="F12" s="13" t="s">
        <v>145</v>
      </c>
      <c r="G12" s="14" t="s">
        <v>128</v>
      </c>
      <c r="H12" s="15" t="s">
        <v>129</v>
      </c>
      <c r="I12" s="17">
        <v>56901600</v>
      </c>
      <c r="J12" s="17">
        <v>0</v>
      </c>
      <c r="K12" s="17">
        <v>0</v>
      </c>
      <c r="L12" s="17">
        <f t="shared" ref="L12" si="6">+I12+J12-K12</f>
        <v>56901600</v>
      </c>
      <c r="M12" s="17">
        <f>SUM(L12:L12)</f>
        <v>56901600</v>
      </c>
      <c r="N12" s="18">
        <v>44251</v>
      </c>
      <c r="O12" s="18">
        <v>44461</v>
      </c>
      <c r="P12" s="18">
        <v>44461</v>
      </c>
      <c r="Q12" s="20" t="s">
        <v>130</v>
      </c>
      <c r="R12" s="19" t="s">
        <v>38</v>
      </c>
      <c r="S12" s="19" t="s">
        <v>33</v>
      </c>
      <c r="T12" s="19" t="s">
        <v>41</v>
      </c>
      <c r="U12" s="21" t="s">
        <v>131</v>
      </c>
      <c r="V12" s="21">
        <v>860350543</v>
      </c>
      <c r="W12" s="21">
        <v>9</v>
      </c>
      <c r="X12" s="21" t="s">
        <v>132</v>
      </c>
      <c r="Y12" s="21">
        <v>8053992</v>
      </c>
      <c r="Z12" s="21" t="s">
        <v>133</v>
      </c>
      <c r="AA12" s="14" t="s">
        <v>35</v>
      </c>
      <c r="AB12" s="8"/>
    </row>
    <row r="13" spans="1:28" ht="77.25" customHeight="1" x14ac:dyDescent="0.2">
      <c r="A13" s="8" t="s">
        <v>134</v>
      </c>
      <c r="B13" s="9" t="s">
        <v>31</v>
      </c>
      <c r="C13" s="10" t="s">
        <v>99</v>
      </c>
      <c r="D13" s="11" t="s">
        <v>64</v>
      </c>
      <c r="E13" s="12" t="s">
        <v>146</v>
      </c>
      <c r="F13" s="13" t="s">
        <v>147</v>
      </c>
      <c r="G13" s="14" t="s">
        <v>135</v>
      </c>
      <c r="H13" s="15" t="s">
        <v>136</v>
      </c>
      <c r="I13" s="17">
        <v>3283173179</v>
      </c>
      <c r="J13" s="17">
        <v>0</v>
      </c>
      <c r="K13" s="17">
        <v>0</v>
      </c>
      <c r="L13" s="17">
        <f t="shared" ref="L13" si="7">+I13+J13-K13</f>
        <v>3283173179</v>
      </c>
      <c r="M13" s="17">
        <f>SUM(L13:L13)</f>
        <v>3283173179</v>
      </c>
      <c r="N13" s="18">
        <v>44252</v>
      </c>
      <c r="O13" s="18">
        <v>44561</v>
      </c>
      <c r="P13" s="18">
        <v>44561</v>
      </c>
      <c r="Q13" s="20" t="s">
        <v>137</v>
      </c>
      <c r="R13" s="19" t="s">
        <v>38</v>
      </c>
      <c r="S13" s="19" t="s">
        <v>33</v>
      </c>
      <c r="T13" s="19" t="s">
        <v>41</v>
      </c>
      <c r="U13" s="21" t="s">
        <v>138</v>
      </c>
      <c r="V13" s="21">
        <v>860002428</v>
      </c>
      <c r="W13" s="21">
        <v>8</v>
      </c>
      <c r="X13" s="21" t="s">
        <v>139</v>
      </c>
      <c r="Y13" s="21" t="s">
        <v>141</v>
      </c>
      <c r="Z13" s="21" t="s">
        <v>140</v>
      </c>
      <c r="AA13" s="14" t="s">
        <v>91</v>
      </c>
      <c r="AB13" s="8"/>
    </row>
  </sheetData>
  <autoFilter ref="A2:AA13"/>
  <mergeCells count="15">
    <mergeCell ref="A1:A2"/>
    <mergeCell ref="G1:G2"/>
    <mergeCell ref="H1:H2"/>
    <mergeCell ref="B1:B2"/>
    <mergeCell ref="D1:D2"/>
    <mergeCell ref="E1:E2"/>
    <mergeCell ref="F1:F2"/>
    <mergeCell ref="C1:C2"/>
    <mergeCell ref="AB1:AB2"/>
    <mergeCell ref="I1:M1"/>
    <mergeCell ref="U1:AA1"/>
    <mergeCell ref="R1:R2"/>
    <mergeCell ref="T1:T2"/>
    <mergeCell ref="N1:P1"/>
    <mergeCell ref="S1:S2"/>
  </mergeCells>
  <hyperlinks>
    <hyperlink ref="Z10" r:id="rId1"/>
    <hyperlink ref="Z9" r:id="rId2"/>
  </hyperlinks>
  <pageMargins left="0.7" right="0.7" top="0.75" bottom="0.75" header="0.3" footer="0.3"/>
  <pageSetup orientation="portrait" verticalDpi="1200" r:id="rId3"/>
  <drawing r:id="rId4"/>
  <legacyDrawing r:id="rId5"/>
  <controls>
    <mc:AlternateContent xmlns:mc="http://schemas.openxmlformats.org/markup-compatibility/2006">
      <mc:Choice Requires="x14">
        <control shapeId="1142" r:id="rId6" name="Control 118">
          <controlPr defaultSize="0" r:id="rId7">
            <anchor moveWithCells="1">
              <from>
                <xdr:col>5</xdr:col>
                <xdr:colOff>400050</xdr:colOff>
                <xdr:row>13</xdr:row>
                <xdr:rowOff>0</xdr:rowOff>
              </from>
              <to>
                <xdr:col>5</xdr:col>
                <xdr:colOff>600075</xdr:colOff>
                <xdr:row>14</xdr:row>
                <xdr:rowOff>66675</xdr:rowOff>
              </to>
            </anchor>
          </controlPr>
        </control>
      </mc:Choice>
      <mc:Fallback>
        <control shapeId="1142" r:id="rId6" name="Control 11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dcterms:created xsi:type="dcterms:W3CDTF">2019-01-18T16:11:10Z</dcterms:created>
  <dcterms:modified xsi:type="dcterms:W3CDTF">2021-03-01T16:26:18Z</dcterms:modified>
</cp:coreProperties>
</file>