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DICIEMBRE\"/>
    </mc:Choice>
  </mc:AlternateContent>
  <bookViews>
    <workbookView xWindow="0" yWindow="0" windowWidth="18180" windowHeight="11550"/>
  </bookViews>
  <sheets>
    <sheet name="VIGENCIA 2019" sheetId="10" r:id="rId1"/>
  </sheets>
  <definedNames>
    <definedName name="_xlnm._FilterDatabase" localSheetId="0" hidden="1">'VIGENCIA 2019'!$A$1:$AH$5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5" i="10" l="1"/>
  <c r="Y5" i="10" s="1"/>
  <c r="AA5" i="10" s="1"/>
  <c r="T4" i="10"/>
  <c r="W4" i="10" s="1"/>
  <c r="Y4" i="10" s="1"/>
  <c r="AA4" i="10" s="1"/>
  <c r="W3" i="10"/>
  <c r="Y3" i="10" s="1"/>
  <c r="AA3" i="10" s="1"/>
  <c r="W2" i="10"/>
  <c r="Y2" i="10" s="1"/>
  <c r="AA2" i="10" s="1"/>
</calcChain>
</file>

<file path=xl/sharedStrings.xml><?xml version="1.0" encoding="utf-8"?>
<sst xmlns="http://schemas.openxmlformats.org/spreadsheetml/2006/main" count="87" uniqueCount="78">
  <si>
    <t>OBJETO</t>
  </si>
  <si>
    <t>SUPERVISOR</t>
  </si>
  <si>
    <t>TIPO DE CONTRATO</t>
  </si>
  <si>
    <t>VALOR VIGENCIA 2019</t>
  </si>
  <si>
    <t>VALOR VIGENCIA 2020</t>
  </si>
  <si>
    <t>VALOR VIGENCIA 2021</t>
  </si>
  <si>
    <t>VALOR VIGENCIA 2022</t>
  </si>
  <si>
    <t>PLAZO DE EJECUCION
FINAL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</si>
  <si>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</si>
  <si>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</si>
  <si>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</si>
  <si>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</si>
  <si>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</si>
  <si>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</si>
  <si>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BOGOTA</t>
  </si>
  <si>
    <t>SUMINISTRO</t>
  </si>
  <si>
    <t>ARRENDAMIENTO</t>
  </si>
  <si>
    <t>ESTEBAN LIZARAZO LIZARAZO</t>
  </si>
  <si>
    <t>7447300</t>
  </si>
  <si>
    <t>QUIMBERLAB S.A</t>
  </si>
  <si>
    <t>contratacion@gemedco.com</t>
  </si>
  <si>
    <t>N° CONTRATO</t>
  </si>
  <si>
    <t>PRESTACION DE SERVICIOS PROFESIONALES</t>
  </si>
  <si>
    <t>VALOR REDUCCION</t>
  </si>
  <si>
    <t>VALOR ADICION</t>
  </si>
  <si>
    <t>JEFE MARTHA ROMERO</t>
  </si>
  <si>
    <t xml:space="preserve">IDENTIFICACION DEL PROCESO EN SECOP II </t>
  </si>
  <si>
    <t>URL</t>
  </si>
  <si>
    <t xml:space="preserve">CONTRATISTA </t>
  </si>
  <si>
    <t xml:space="preserve">FECHA SUSCRIPCION CONTRATO </t>
  </si>
  <si>
    <t>FECHA INICIO CONTRATO</t>
  </si>
  <si>
    <t xml:space="preserve">PLAZO DE EJECUCION
</t>
  </si>
  <si>
    <t>AMAREY NOVA MEDICAL S.A</t>
  </si>
  <si>
    <t>800250382-2</t>
  </si>
  <si>
    <t>BYO COLOMBIA SAS</t>
  </si>
  <si>
    <t>900863463-4</t>
  </si>
  <si>
    <t>TRANSVERSAL 23 No 93 - 23</t>
  </si>
  <si>
    <t>ZULEMA.YONG@GRUPOAMAREY.COM</t>
  </si>
  <si>
    <t>277-2019</t>
  </si>
  <si>
    <t>SA 059 - 2019 HOSMIL (Presentación de oferta)</t>
  </si>
  <si>
    <t>https://community.secop.gov.co/Public/Tendering/ContractNoticePhases/View?PPI=CO1.PPI.4406798&amp;isFromPublicArea=True&amp;isModal=False</t>
  </si>
  <si>
    <t>ELIAS MORA VARGAS - FELIX PALACIOS - NELSON MOSSOS</t>
  </si>
  <si>
    <t>322-2019</t>
  </si>
  <si>
    <t>LP 014 - 2019 HOSMIL (Presentación de oferta)</t>
  </si>
  <si>
    <t>https://community.secop.gov.co/Public/Tendering/ContractNoticePhases/View?PPI=CO1.PPI.4389506&amp;isFromPublicArea=True&amp;isModal=False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</si>
  <si>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</si>
  <si>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</si>
  <si>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VILLERLANDY ROMERO</t>
  </si>
  <si>
    <t>LUZ STELLA GÓMEZ GÓMEZ</t>
  </si>
  <si>
    <t>860527377-4</t>
  </si>
  <si>
    <t>CALLE 103 No. 14 A - 43</t>
  </si>
  <si>
    <t>388-2019</t>
  </si>
  <si>
    <t>LP 015 - 2019 HOMIL (Presentación de oferta)</t>
  </si>
  <si>
    <t>https://community.secop.gov.co/Public/Tendering/ContractNoticePhases/View?PPI=CO1.PPI.4449228&amp;isFromPublicArea=True&amp;isModal=False</t>
  </si>
  <si>
    <t>SUMINISTRO DE REACTIVOS E INSUMOS DESTINADOS PARA E LABORATORIO CLINICO DEL HOSPITAL MILITAR CENTRAL</t>
  </si>
  <si>
    <t>VIVIANA ANDREA QUINTANA PEREA</t>
  </si>
  <si>
    <t>800005736-1</t>
  </si>
  <si>
    <t xml:space="preserve">Calle 67 No. 5-42 </t>
  </si>
  <si>
    <t>licitaciones@quinberlab.com</t>
  </si>
  <si>
    <t>392-2019</t>
  </si>
  <si>
    <t>Pedro Di Dio</t>
  </si>
  <si>
    <t>CALLE 93 11A-28 OFC 701</t>
  </si>
  <si>
    <t>pierodidio3@gmail.com</t>
  </si>
  <si>
    <t>N° PROCESO</t>
  </si>
  <si>
    <t>VALOR TOTAL MAS ADICIONES</t>
  </si>
  <si>
    <t>VALOR TOTAL CON VIGENCIAS</t>
  </si>
  <si>
    <t>VALOR TOTAL REAL CONTRATO (+ADICIONES-REDUCCIONES)</t>
  </si>
  <si>
    <t xml:space="preserve"> 015-2019</t>
  </si>
  <si>
    <t xml:space="preserve"> 014-2019</t>
  </si>
  <si>
    <t xml:space="preserve"> 059-2019</t>
  </si>
  <si>
    <t>CD</t>
  </si>
  <si>
    <t>LP</t>
  </si>
  <si>
    <t>MC</t>
  </si>
  <si>
    <t>SA</t>
  </si>
  <si>
    <t>SUB MED</t>
  </si>
  <si>
    <t>SUB APO</t>
  </si>
  <si>
    <t>SUB ADM</t>
  </si>
  <si>
    <t>PRESTACION DE SERVICIOS PARA LA OPERACION, PRODUCCION DE MEZCLAS Y ACONDICIONAMIENTO DE MEDICAMENTOS PARA EL HOSPITAL MILITAR 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</si>
</sst>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7">
    <xf numFmtId="0" fontId="0" fillId="0" borderId="0" xfId="0"/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66" fontId="6" fillId="3" borderId="5" xfId="1" applyNumberFormat="1" applyFont="1" applyFill="1" applyBorder="1" applyAlignment="1">
      <alignment horizontal="center" vertical="center" wrapText="1"/>
    </xf>
    <xf numFmtId="4" fontId="5" fillId="3" borderId="3" xfId="0" applyNumberFormat="1" applyFont="1" applyFill="1" applyBorder="1" applyAlignment="1">
      <alignment horizontal="center" vertical="center" wrapText="1"/>
    </xf>
    <xf numFmtId="169" fontId="5" fillId="3" borderId="5" xfId="0" applyNumberFormat="1" applyFont="1" applyFill="1" applyBorder="1" applyAlignment="1">
      <alignment horizontal="center" vertical="center" wrapText="1"/>
    </xf>
    <xf numFmtId="49" fontId="5" fillId="3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2" applyFont="1" applyBorder="1" applyAlignment="1" applyProtection="1">
      <alignment vertical="center" wrapText="1"/>
    </xf>
    <xf numFmtId="0" fontId="7" fillId="0" borderId="6" xfId="0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0" fontId="6" fillId="2" borderId="6" xfId="0" applyNumberFormat="1" applyFont="1" applyFill="1" applyBorder="1" applyAlignment="1">
      <alignment horizontal="center" vertical="center" wrapText="1"/>
    </xf>
    <xf numFmtId="165" fontId="7" fillId="2" borderId="6" xfId="1" applyFont="1" applyFill="1" applyBorder="1" applyAlignment="1">
      <alignment horizontal="center" vertical="center"/>
    </xf>
    <xf numFmtId="165" fontId="9" fillId="2" borderId="6" xfId="1" applyFont="1" applyFill="1" applyBorder="1" applyAlignment="1">
      <alignment horizontal="center" vertical="center"/>
    </xf>
    <xf numFmtId="164" fontId="7" fillId="2" borderId="6" xfId="1" applyNumberFormat="1" applyFont="1" applyFill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69" fontId="7" fillId="0" borderId="0" xfId="0" applyNumberFormat="1" applyFont="1"/>
    <xf numFmtId="49" fontId="9" fillId="2" borderId="6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10" fillId="2" borderId="7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justify" vertical="center" wrapText="1"/>
    </xf>
    <xf numFmtId="166" fontId="7" fillId="2" borderId="6" xfId="0" applyNumberFormat="1" applyFont="1" applyFill="1" applyBorder="1" applyAlignment="1">
      <alignment horizontal="center" vertical="center"/>
    </xf>
    <xf numFmtId="49" fontId="8" fillId="2" borderId="6" xfId="2" applyNumberFormat="1" applyFont="1" applyFill="1" applyBorder="1" applyAlignment="1" applyProtection="1">
      <alignment horizontal="center" vertical="center" wrapText="1"/>
    </xf>
    <xf numFmtId="166" fontId="9" fillId="2" borderId="6" xfId="1" applyNumberFormat="1" applyFont="1" applyFill="1" applyBorder="1" applyAlignment="1">
      <alignment horizontal="center" vertical="center"/>
    </xf>
    <xf numFmtId="166" fontId="7" fillId="2" borderId="6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1" fontId="6" fillId="3" borderId="6" xfId="0" applyNumberFormat="1" applyFont="1" applyFill="1" applyBorder="1" applyAlignment="1">
      <alignment horizontal="center" vertical="center" wrapText="1"/>
    </xf>
    <xf numFmtId="169" fontId="7" fillId="3" borderId="6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/>
    <xf numFmtId="170" fontId="7" fillId="3" borderId="7" xfId="0" applyNumberFormat="1" applyFont="1" applyFill="1" applyBorder="1" applyAlignment="1">
      <alignment horizontal="center" vertical="center" wrapText="1"/>
    </xf>
    <xf numFmtId="49" fontId="7" fillId="2" borderId="8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/>
    </xf>
    <xf numFmtId="49" fontId="5" fillId="3" borderId="4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1383632</xdr:colOff>
          <xdr:row>1847</xdr:row>
          <xdr:rowOff>46622</xdr:rowOff>
        </xdr:from>
        <xdr:to>
          <xdr:col>28</xdr:col>
          <xdr:colOff>90738</xdr:colOff>
          <xdr:row>1848</xdr:row>
          <xdr:rowOff>95250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ULEMA.YONG@GRUPOAMAREY.COM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PB5"/>
  <sheetViews>
    <sheetView tabSelected="1" zoomScale="95" zoomScaleNormal="95" workbookViewId="0">
      <pane xSplit="12" ySplit="1" topLeftCell="M2" activePane="bottomRight" state="frozen"/>
      <selection pane="topRight" activeCell="W1" sqref="W1"/>
      <selection pane="bottomLeft" activeCell="A2" sqref="A2"/>
      <selection pane="bottomRight" activeCell="I3" sqref="I3"/>
    </sheetView>
  </sheetViews>
  <sheetFormatPr baseColWidth="10" defaultRowHeight="13.5" x14ac:dyDescent="0.25"/>
  <cols>
    <col min="1" max="1" width="5" style="17" customWidth="1"/>
    <col min="2" max="2" width="5.28515625" style="17" customWidth="1"/>
    <col min="3" max="3" width="5.140625" style="17" customWidth="1"/>
    <col min="4" max="4" width="3.7109375" style="17" customWidth="1"/>
    <col min="5" max="5" width="4" style="17" customWidth="1"/>
    <col min="6" max="7" width="4.28515625" style="17" customWidth="1"/>
    <col min="8" max="8" width="13" style="17" customWidth="1"/>
    <col min="9" max="9" width="15.7109375" style="17" customWidth="1"/>
    <col min="10" max="10" width="21.28515625" style="17" customWidth="1"/>
    <col min="11" max="11" width="24.5703125" style="17" customWidth="1"/>
    <col min="12" max="12" width="13.85546875" style="17" customWidth="1"/>
    <col min="13" max="13" width="26.7109375" style="17" customWidth="1"/>
    <col min="14" max="14" width="50" style="17" customWidth="1"/>
    <col min="15" max="15" width="15.7109375" style="17" customWidth="1"/>
    <col min="16" max="16" width="13.5703125" style="18" customWidth="1"/>
    <col min="17" max="17" width="13.5703125" style="18" hidden="1" customWidth="1"/>
    <col min="18" max="18" width="14.28515625" style="18" customWidth="1"/>
    <col min="19" max="19" width="15.140625" style="17" customWidth="1"/>
    <col min="20" max="20" width="15.7109375" style="17" customWidth="1"/>
    <col min="21" max="22" width="15.42578125" style="17" customWidth="1"/>
    <col min="23" max="23" width="16.28515625" style="17" customWidth="1"/>
    <col min="24" max="24" width="15.7109375" style="17" customWidth="1"/>
    <col min="25" max="25" width="18" style="17" customWidth="1"/>
    <col min="26" max="26" width="15.7109375" style="17" customWidth="1"/>
    <col min="27" max="27" width="19.28515625" style="17" customWidth="1"/>
    <col min="28" max="28" width="22.140625" style="17" customWidth="1"/>
    <col min="29" max="29" width="21.7109375" style="17" customWidth="1"/>
    <col min="30" max="30" width="17.5703125" style="17" customWidth="1"/>
    <col min="31" max="31" width="20.85546875" style="17" customWidth="1"/>
    <col min="32" max="32" width="16.85546875" style="17" customWidth="1"/>
    <col min="33" max="33" width="23.140625" style="17" customWidth="1"/>
    <col min="34" max="34" width="16.5703125" style="17" customWidth="1"/>
    <col min="35" max="418" width="11.42578125" style="32"/>
    <col min="419" max="16384" width="11.42578125" style="17"/>
  </cols>
  <sheetData>
    <row r="1" spans="1:418" s="29" customFormat="1" ht="159.75" customHeight="1" thickBot="1" x14ac:dyDescent="0.3">
      <c r="A1" s="1" t="s">
        <v>74</v>
      </c>
      <c r="B1" s="1" t="s">
        <v>75</v>
      </c>
      <c r="C1" s="1" t="s">
        <v>76</v>
      </c>
      <c r="D1" s="1" t="s">
        <v>70</v>
      </c>
      <c r="E1" s="1" t="s">
        <v>71</v>
      </c>
      <c r="F1" s="1" t="s">
        <v>72</v>
      </c>
      <c r="G1" s="1" t="s">
        <v>73</v>
      </c>
      <c r="H1" s="2" t="s">
        <v>63</v>
      </c>
      <c r="I1" s="1" t="s">
        <v>2</v>
      </c>
      <c r="J1" s="1" t="s">
        <v>26</v>
      </c>
      <c r="K1" s="1" t="s">
        <v>27</v>
      </c>
      <c r="L1" s="2" t="s">
        <v>21</v>
      </c>
      <c r="M1" s="1" t="s">
        <v>28</v>
      </c>
      <c r="N1" s="2" t="s">
        <v>0</v>
      </c>
      <c r="O1" s="4" t="s">
        <v>29</v>
      </c>
      <c r="P1" s="5" t="s">
        <v>30</v>
      </c>
      <c r="Q1" s="5" t="s">
        <v>31</v>
      </c>
      <c r="R1" s="5" t="s">
        <v>7</v>
      </c>
      <c r="S1" s="4" t="s">
        <v>3</v>
      </c>
      <c r="T1" s="4" t="s">
        <v>4</v>
      </c>
      <c r="U1" s="4" t="s">
        <v>5</v>
      </c>
      <c r="V1" s="4" t="s">
        <v>6</v>
      </c>
      <c r="W1" s="4" t="s">
        <v>65</v>
      </c>
      <c r="X1" s="3" t="s">
        <v>24</v>
      </c>
      <c r="Y1" s="4" t="s">
        <v>64</v>
      </c>
      <c r="Z1" s="3" t="s">
        <v>23</v>
      </c>
      <c r="AA1" s="4" t="s">
        <v>66</v>
      </c>
      <c r="AB1" s="1" t="s">
        <v>1</v>
      </c>
      <c r="AC1" s="6" t="s">
        <v>8</v>
      </c>
      <c r="AD1" s="6" t="s">
        <v>9</v>
      </c>
      <c r="AE1" s="6" t="s">
        <v>10</v>
      </c>
      <c r="AF1" s="6" t="s">
        <v>11</v>
      </c>
      <c r="AG1" s="6" t="s">
        <v>12</v>
      </c>
      <c r="AH1" s="36" t="s">
        <v>13</v>
      </c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  <c r="II1" s="35"/>
      <c r="IJ1" s="35"/>
      <c r="IK1" s="35"/>
      <c r="IL1" s="35"/>
      <c r="IM1" s="35"/>
      <c r="IN1" s="35"/>
      <c r="IO1" s="35"/>
      <c r="IP1" s="35"/>
      <c r="IQ1" s="35"/>
      <c r="IR1" s="35"/>
      <c r="IS1" s="35"/>
      <c r="IT1" s="35"/>
      <c r="IU1" s="35"/>
      <c r="IV1" s="35"/>
      <c r="IW1" s="35"/>
      <c r="IX1" s="35"/>
      <c r="IY1" s="35"/>
      <c r="IZ1" s="35"/>
      <c r="JA1" s="35"/>
      <c r="JB1" s="35"/>
      <c r="JC1" s="35"/>
      <c r="JD1" s="35"/>
      <c r="JE1" s="35"/>
      <c r="JF1" s="35"/>
      <c r="JG1" s="35"/>
      <c r="JH1" s="35"/>
      <c r="JI1" s="35"/>
      <c r="JJ1" s="35"/>
      <c r="JK1" s="35"/>
      <c r="JL1" s="35"/>
      <c r="JM1" s="35"/>
      <c r="JN1" s="35"/>
      <c r="JO1" s="35"/>
      <c r="JP1" s="35"/>
      <c r="JQ1" s="35"/>
      <c r="JR1" s="35"/>
      <c r="JS1" s="35"/>
      <c r="JT1" s="35"/>
      <c r="JU1" s="35"/>
      <c r="JV1" s="35"/>
      <c r="JW1" s="35"/>
      <c r="JX1" s="35"/>
      <c r="JY1" s="35"/>
      <c r="JZ1" s="35"/>
      <c r="KA1" s="35"/>
      <c r="KB1" s="35"/>
      <c r="KC1" s="35"/>
      <c r="KD1" s="35"/>
      <c r="KE1" s="35"/>
      <c r="KF1" s="35"/>
      <c r="KG1" s="35"/>
      <c r="KH1" s="35"/>
      <c r="KI1" s="35"/>
      <c r="KJ1" s="35"/>
      <c r="KK1" s="35"/>
      <c r="KL1" s="35"/>
      <c r="KM1" s="35"/>
      <c r="KN1" s="35"/>
      <c r="KO1" s="35"/>
      <c r="KP1" s="35"/>
      <c r="KQ1" s="35"/>
      <c r="KR1" s="35"/>
      <c r="KS1" s="35"/>
      <c r="KT1" s="35"/>
      <c r="KU1" s="35"/>
      <c r="KV1" s="35"/>
      <c r="KW1" s="35"/>
      <c r="KX1" s="35"/>
      <c r="KY1" s="35"/>
      <c r="KZ1" s="35"/>
      <c r="LA1" s="35"/>
      <c r="LB1" s="35"/>
      <c r="LC1" s="35"/>
      <c r="LD1" s="35"/>
      <c r="LE1" s="35"/>
      <c r="LF1" s="35"/>
      <c r="LG1" s="35"/>
      <c r="LH1" s="35"/>
      <c r="LI1" s="35"/>
      <c r="LJ1" s="35"/>
      <c r="LK1" s="35"/>
      <c r="LL1" s="35"/>
      <c r="LM1" s="35"/>
      <c r="LN1" s="35"/>
      <c r="LO1" s="35"/>
      <c r="LP1" s="35"/>
      <c r="LQ1" s="35"/>
      <c r="LR1" s="35"/>
      <c r="LS1" s="35"/>
      <c r="LT1" s="35"/>
      <c r="LU1" s="35"/>
      <c r="LV1" s="35"/>
      <c r="LW1" s="35"/>
      <c r="LX1" s="35"/>
      <c r="LY1" s="35"/>
      <c r="LZ1" s="35"/>
      <c r="MA1" s="35"/>
      <c r="MB1" s="35"/>
      <c r="MC1" s="35"/>
      <c r="MD1" s="35"/>
      <c r="ME1" s="35"/>
      <c r="MF1" s="35"/>
      <c r="MG1" s="35"/>
      <c r="MH1" s="35"/>
      <c r="MI1" s="35"/>
      <c r="MJ1" s="35"/>
      <c r="MK1" s="35"/>
      <c r="ML1" s="35"/>
      <c r="MM1" s="35"/>
      <c r="MN1" s="35"/>
      <c r="MO1" s="35"/>
      <c r="MP1" s="35"/>
      <c r="MQ1" s="35"/>
      <c r="MR1" s="35"/>
      <c r="MS1" s="35"/>
      <c r="MT1" s="35"/>
      <c r="MU1" s="35"/>
      <c r="MV1" s="35"/>
      <c r="MW1" s="35"/>
      <c r="MX1" s="35"/>
      <c r="MY1" s="35"/>
      <c r="MZ1" s="35"/>
      <c r="NA1" s="35"/>
      <c r="NB1" s="35"/>
      <c r="NC1" s="35"/>
      <c r="ND1" s="35"/>
      <c r="NE1" s="35"/>
      <c r="NF1" s="35"/>
      <c r="NG1" s="35"/>
      <c r="NH1" s="35"/>
      <c r="NI1" s="35"/>
      <c r="NJ1" s="35"/>
      <c r="NK1" s="35"/>
      <c r="NL1" s="35"/>
      <c r="NM1" s="35"/>
      <c r="NN1" s="35"/>
      <c r="NO1" s="35"/>
      <c r="NP1" s="35"/>
      <c r="NQ1" s="35"/>
      <c r="NR1" s="35"/>
      <c r="NS1" s="35"/>
      <c r="NT1" s="35"/>
      <c r="NU1" s="35"/>
      <c r="NV1" s="35"/>
      <c r="NW1" s="35"/>
      <c r="NX1" s="35"/>
      <c r="NY1" s="35"/>
      <c r="NZ1" s="35"/>
      <c r="OA1" s="35"/>
      <c r="OB1" s="35"/>
      <c r="OC1" s="35"/>
      <c r="OD1" s="35"/>
      <c r="OE1" s="35"/>
      <c r="OF1" s="35"/>
      <c r="OG1" s="35"/>
      <c r="OH1" s="35"/>
      <c r="OI1" s="35"/>
      <c r="OJ1" s="35"/>
      <c r="OK1" s="35"/>
      <c r="OL1" s="35"/>
      <c r="OM1" s="35"/>
      <c r="ON1" s="35"/>
      <c r="OO1" s="35"/>
      <c r="OP1" s="35"/>
      <c r="OQ1" s="35"/>
      <c r="OR1" s="35"/>
      <c r="OS1" s="35"/>
      <c r="OT1" s="35"/>
      <c r="OU1" s="35"/>
      <c r="OV1" s="35"/>
      <c r="OW1" s="35"/>
      <c r="OX1" s="35"/>
      <c r="OY1" s="35"/>
      <c r="OZ1" s="35"/>
      <c r="PA1" s="35"/>
      <c r="PB1" s="35"/>
    </row>
    <row r="2" spans="1:418" ht="84.95" customHeight="1" x14ac:dyDescent="0.25">
      <c r="A2" s="30"/>
      <c r="B2" s="30">
        <v>1</v>
      </c>
      <c r="C2" s="30"/>
      <c r="D2" s="7"/>
      <c r="E2" s="7"/>
      <c r="F2" s="7"/>
      <c r="G2" s="12">
        <v>1</v>
      </c>
      <c r="H2" s="10" t="s">
        <v>69</v>
      </c>
      <c r="I2" s="8" t="s">
        <v>22</v>
      </c>
      <c r="J2" s="21" t="s">
        <v>39</v>
      </c>
      <c r="K2" s="9" t="s">
        <v>40</v>
      </c>
      <c r="L2" s="7" t="s">
        <v>38</v>
      </c>
      <c r="M2" s="22" t="s">
        <v>32</v>
      </c>
      <c r="N2" s="24" t="s">
        <v>77</v>
      </c>
      <c r="O2" s="33">
        <v>43761</v>
      </c>
      <c r="P2" s="31">
        <v>43766</v>
      </c>
      <c r="Q2" s="31">
        <v>44773</v>
      </c>
      <c r="R2" s="31">
        <v>45119</v>
      </c>
      <c r="S2" s="25">
        <v>170000000</v>
      </c>
      <c r="T2" s="15">
        <v>2101200000</v>
      </c>
      <c r="U2" s="15">
        <v>2164236000</v>
      </c>
      <c r="V2" s="15">
        <v>1300345130</v>
      </c>
      <c r="W2" s="28">
        <f t="shared" ref="W2" si="0">S2+T2+U2+V2</f>
        <v>5735781130</v>
      </c>
      <c r="X2" s="13">
        <v>0</v>
      </c>
      <c r="Y2" s="28">
        <f t="shared" ref="Y2" si="1">W2+X2</f>
        <v>5735781130</v>
      </c>
      <c r="Z2" s="14">
        <v>0</v>
      </c>
      <c r="AA2" s="28">
        <f t="shared" ref="AA2" si="2">Y2-Z2</f>
        <v>5735781130</v>
      </c>
      <c r="AB2" s="16" t="s">
        <v>41</v>
      </c>
      <c r="AC2" s="22" t="s">
        <v>17</v>
      </c>
      <c r="AD2" s="23" t="s">
        <v>33</v>
      </c>
      <c r="AE2" s="11" t="s">
        <v>36</v>
      </c>
      <c r="AF2" s="11" t="s">
        <v>18</v>
      </c>
      <c r="AG2" s="26" t="s">
        <v>37</v>
      </c>
      <c r="AH2" s="34" t="s">
        <v>14</v>
      </c>
    </row>
    <row r="3" spans="1:418" ht="114" customHeight="1" x14ac:dyDescent="0.25">
      <c r="A3" s="30"/>
      <c r="B3" s="30"/>
      <c r="C3" s="30">
        <v>1</v>
      </c>
      <c r="D3" s="7"/>
      <c r="E3" s="12">
        <v>1</v>
      </c>
      <c r="F3" s="7"/>
      <c r="G3" s="7"/>
      <c r="H3" s="10" t="s">
        <v>68</v>
      </c>
      <c r="I3" s="8" t="s">
        <v>16</v>
      </c>
      <c r="J3" s="20" t="s">
        <v>43</v>
      </c>
      <c r="K3" s="9" t="s">
        <v>44</v>
      </c>
      <c r="L3" s="7" t="s">
        <v>42</v>
      </c>
      <c r="M3" s="22" t="s">
        <v>45</v>
      </c>
      <c r="N3" s="24" t="s">
        <v>46</v>
      </c>
      <c r="O3" s="33">
        <v>43791</v>
      </c>
      <c r="P3" s="31">
        <v>43791</v>
      </c>
      <c r="Q3" s="31">
        <v>44773</v>
      </c>
      <c r="R3" s="31">
        <v>44957</v>
      </c>
      <c r="S3" s="25">
        <v>296000000</v>
      </c>
      <c r="T3" s="15">
        <v>2368000000</v>
      </c>
      <c r="U3" s="15">
        <v>3658560000</v>
      </c>
      <c r="V3" s="15">
        <v>2198184800</v>
      </c>
      <c r="W3" s="28">
        <f t="shared" ref="W3" si="3">S3+T3+U3+V3</f>
        <v>8520744800</v>
      </c>
      <c r="X3" s="13">
        <v>0</v>
      </c>
      <c r="Y3" s="28">
        <f t="shared" ref="Y3" si="4">W3+X3</f>
        <v>8520744800</v>
      </c>
      <c r="Z3" s="14">
        <v>0</v>
      </c>
      <c r="AA3" s="28">
        <f t="shared" ref="AA3" si="5">Y3-Z3</f>
        <v>8520744800</v>
      </c>
      <c r="AB3" s="16" t="s">
        <v>47</v>
      </c>
      <c r="AC3" s="22" t="s">
        <v>48</v>
      </c>
      <c r="AD3" s="23" t="s">
        <v>49</v>
      </c>
      <c r="AE3" s="11" t="s">
        <v>50</v>
      </c>
      <c r="AF3" s="11">
        <v>3902029</v>
      </c>
      <c r="AG3" s="26" t="s">
        <v>20</v>
      </c>
      <c r="AH3" s="34" t="s">
        <v>14</v>
      </c>
    </row>
    <row r="4" spans="1:418" ht="114" customHeight="1" x14ac:dyDescent="0.25">
      <c r="A4" s="30"/>
      <c r="B4" s="30">
        <v>1</v>
      </c>
      <c r="C4" s="30"/>
      <c r="D4" s="19"/>
      <c r="E4" s="12">
        <v>1</v>
      </c>
      <c r="F4" s="19"/>
      <c r="G4" s="19"/>
      <c r="H4" s="10" t="s">
        <v>67</v>
      </c>
      <c r="I4" s="8" t="s">
        <v>15</v>
      </c>
      <c r="J4" s="20" t="s">
        <v>52</v>
      </c>
      <c r="K4" s="9" t="s">
        <v>53</v>
      </c>
      <c r="L4" s="7" t="s">
        <v>51</v>
      </c>
      <c r="M4" s="22" t="s">
        <v>19</v>
      </c>
      <c r="N4" s="24" t="s">
        <v>54</v>
      </c>
      <c r="O4" s="33">
        <v>43808</v>
      </c>
      <c r="P4" s="31">
        <v>43808</v>
      </c>
      <c r="Q4" s="31">
        <v>44773</v>
      </c>
      <c r="R4" s="31">
        <v>44985</v>
      </c>
      <c r="S4" s="25">
        <v>74000000</v>
      </c>
      <c r="T4" s="15">
        <f>891000000</f>
        <v>891000000</v>
      </c>
      <c r="U4" s="15">
        <v>918450000</v>
      </c>
      <c r="V4" s="15">
        <v>552255000</v>
      </c>
      <c r="W4" s="28">
        <f t="shared" ref="W4:W5" si="6">S4+T4+U4+V4</f>
        <v>2435705000</v>
      </c>
      <c r="X4" s="13">
        <v>350000000</v>
      </c>
      <c r="Y4" s="28">
        <f t="shared" ref="Y4:Y5" si="7">W4+X4</f>
        <v>2785705000</v>
      </c>
      <c r="Z4" s="27">
        <v>250000000</v>
      </c>
      <c r="AA4" s="28">
        <f t="shared" ref="AA4:AA5" si="8">Y4-Z4</f>
        <v>2535705000</v>
      </c>
      <c r="AB4" s="16" t="s">
        <v>25</v>
      </c>
      <c r="AC4" s="22" t="s">
        <v>55</v>
      </c>
      <c r="AD4" s="22" t="s">
        <v>56</v>
      </c>
      <c r="AE4" s="22" t="s">
        <v>57</v>
      </c>
      <c r="AF4" s="22">
        <v>3101786</v>
      </c>
      <c r="AG4" s="26" t="s">
        <v>58</v>
      </c>
      <c r="AH4" s="34" t="s">
        <v>14</v>
      </c>
    </row>
    <row r="5" spans="1:418" ht="114" customHeight="1" x14ac:dyDescent="0.25">
      <c r="A5" s="30"/>
      <c r="B5" s="30">
        <v>1</v>
      </c>
      <c r="C5" s="30"/>
      <c r="D5" s="7"/>
      <c r="E5" s="12">
        <v>1</v>
      </c>
      <c r="F5" s="7"/>
      <c r="G5" s="7"/>
      <c r="H5" s="10" t="s">
        <v>67</v>
      </c>
      <c r="I5" s="8" t="s">
        <v>15</v>
      </c>
      <c r="J5" s="20" t="s">
        <v>52</v>
      </c>
      <c r="K5" s="9" t="s">
        <v>53</v>
      </c>
      <c r="L5" s="7" t="s">
        <v>59</v>
      </c>
      <c r="M5" s="22" t="s">
        <v>34</v>
      </c>
      <c r="N5" s="24" t="s">
        <v>54</v>
      </c>
      <c r="O5" s="33">
        <v>43808</v>
      </c>
      <c r="P5" s="31">
        <v>43808</v>
      </c>
      <c r="Q5" s="31">
        <v>44773</v>
      </c>
      <c r="R5" s="31">
        <v>45046</v>
      </c>
      <c r="S5" s="25">
        <v>3007000</v>
      </c>
      <c r="T5" s="15">
        <v>64870000</v>
      </c>
      <c r="U5" s="15">
        <v>66816100</v>
      </c>
      <c r="V5" s="15">
        <v>53350000</v>
      </c>
      <c r="W5" s="28">
        <f t="shared" si="6"/>
        <v>188043100</v>
      </c>
      <c r="X5" s="13">
        <v>35000000</v>
      </c>
      <c r="Y5" s="28">
        <f t="shared" si="7"/>
        <v>223043100</v>
      </c>
      <c r="Z5" s="14">
        <v>0</v>
      </c>
      <c r="AA5" s="28">
        <f t="shared" si="8"/>
        <v>223043100</v>
      </c>
      <c r="AB5" s="16" t="s">
        <v>25</v>
      </c>
      <c r="AC5" s="22" t="s">
        <v>60</v>
      </c>
      <c r="AD5" s="23" t="s">
        <v>35</v>
      </c>
      <c r="AE5" s="11" t="s">
        <v>61</v>
      </c>
      <c r="AF5" s="11">
        <v>7420169</v>
      </c>
      <c r="AG5" s="26" t="s">
        <v>62</v>
      </c>
      <c r="AH5" s="34" t="s">
        <v>14</v>
      </c>
    </row>
  </sheetData>
  <autoFilter ref="A1:AH5"/>
  <hyperlinks>
    <hyperlink ref="AG2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14337" r:id="rId5" name="Control 1">
          <controlPr defaultSize="0" r:id="rId6">
            <anchor moveWithCells="1">
              <from>
                <xdr:col>27</xdr:col>
                <xdr:colOff>1381125</xdr:colOff>
                <xdr:row>1847</xdr:row>
                <xdr:rowOff>47625</xdr:rowOff>
              </from>
              <to>
                <xdr:col>28</xdr:col>
                <xdr:colOff>95250</xdr:colOff>
                <xdr:row>1848</xdr:row>
                <xdr:rowOff>95250</xdr:rowOff>
              </to>
            </anchor>
          </controlPr>
        </control>
      </mc:Choice>
      <mc:Fallback>
        <control shapeId="14337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2023-02-03T12:32:16Z</dcterms:modified>
</cp:coreProperties>
</file>