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GOSTO 2023\"/>
    </mc:Choice>
  </mc:AlternateContent>
  <bookViews>
    <workbookView xWindow="0" yWindow="0" windowWidth="28800" windowHeight="11835"/>
  </bookViews>
  <sheets>
    <sheet name="VIGENCIA 2020" sheetId="9" r:id="rId1"/>
  </sheets>
  <definedNames>
    <definedName name="_xlnm._FilterDatabase" localSheetId="0" hidden="1">'VIGENCIA 2020'!$B$2:$AD$3</definedName>
  </definedNames>
  <calcPr calcId="152511"/>
</workbook>
</file>

<file path=xl/calcChain.xml><?xml version="1.0" encoding="utf-8"?>
<calcChain xmlns="http://schemas.openxmlformats.org/spreadsheetml/2006/main">
  <c r="R3" i="9" l="1"/>
  <c r="Q3" i="9"/>
  <c r="S3" i="9" l="1"/>
  <c r="U3" i="9" s="1"/>
</calcChain>
</file>

<file path=xl/sharedStrings.xml><?xml version="1.0" encoding="utf-8"?>
<sst xmlns="http://schemas.openxmlformats.org/spreadsheetml/2006/main" count="42" uniqueCount="42">
  <si>
    <t>SUB APO</t>
  </si>
  <si>
    <t>LP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</si>
  <si>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</si>
  <si>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</si>
  <si>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</si>
  <si>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</si>
  <si>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</si>
  <si>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</si>
  <si>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</si>
  <si>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2020</t>
  </si>
  <si>
    <t>VALOR VIGENCIA 2021</t>
  </si>
  <si>
    <t>VALOR VIGENCIA 2022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</si>
  <si>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</si>
  <si>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</si>
  <si>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</si>
  <si>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</si>
  <si>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</si>
  <si>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</si>
  <si>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</si>
  <si>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</si>
  <si>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</si>
  <si>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</si>
  <si>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BOGOTA</t>
  </si>
  <si>
    <t>ARRENDAMIENTO</t>
  </si>
  <si>
    <t>contratacion@gemedco.com</t>
  </si>
  <si>
    <t xml:space="preserve">IDENTIFICACION DEL PROCESO EN SECOP II </t>
  </si>
  <si>
    <t>VALOR TOTAL REAL CONTRATO (+ADICIONES-REDUCCIONES)</t>
  </si>
  <si>
    <t>CLARA ESPERANZA  GALVIS DIAZ</t>
  </si>
  <si>
    <t>GERMAN PARDO PARDO</t>
  </si>
  <si>
    <t>LUZ STELLA GÓMEZ GÓMEZ</t>
  </si>
  <si>
    <t>CALLE 103 NO. 14 A - 43</t>
  </si>
  <si>
    <t>FECHA SUSCRIPCION CONTRATO</t>
  </si>
  <si>
    <t xml:space="preserve">FECHA INICIO DEL CONTRATO </t>
  </si>
  <si>
    <t>VALOR TOTAL CON VIGENCAS</t>
  </si>
  <si>
    <t>NIT Y/O CEDULA</t>
  </si>
  <si>
    <t>N° DIGITO DE VERIFICACION</t>
  </si>
  <si>
    <t>012-2020</t>
  </si>
  <si>
    <t>LP-012-2020-HOMIL</t>
  </si>
  <si>
    <t>https://community.secop.gov.co/Public/Tendering/OpportunityDetail/Index?noticeUID=CO1.NTC.1540858&amp;isFromPublicArea=True&amp;isModal=true&amp;asPopupView=true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</si>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</sst>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-&quot;$&quot;* #,##0.00_-;\-&quot;$&quot;* #,##0.00_-;_-&quot;$&quot;* &quot;-&quot;??_-;_-@_-"/>
    <numFmt numFmtId="165" formatCode="yyyy\-mm\-dd;@"/>
    <numFmt numFmtId="166" formatCode="&quot;$&quot;#,##0"/>
    <numFmt numFmtId="167" formatCode="_-&quot;$&quot;* #,##0_-;\-&quot;$&quot;* #,##0_-;_-&quot;$&quot;* &quot;-&quot;_-;_-@_-"/>
    <numFmt numFmtId="168" formatCode="&quot;$&quot;\ #,##0"/>
    <numFmt numFmtId="169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0">
    <xf numFmtId="0" fontId="0" fillId="0" borderId="0" xfId="0"/>
    <xf numFmtId="49" fontId="4" fillId="2" borderId="4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2" applyFont="1" applyBorder="1" applyAlignment="1" applyProtection="1">
      <alignment vertical="center" wrapText="1"/>
    </xf>
    <xf numFmtId="0" fontId="8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justify"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167" fontId="9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4" fontId="4" fillId="2" borderId="2" xfId="0" applyNumberFormat="1" applyFont="1" applyFill="1" applyBorder="1" applyAlignment="1">
      <alignment horizontal="center" vertical="center" wrapText="1"/>
    </xf>
    <xf numFmtId="165" fontId="4" fillId="2" borderId="4" xfId="0" applyNumberFormat="1" applyFont="1" applyFill="1" applyBorder="1" applyAlignment="1">
      <alignment horizontal="center" vertical="center" wrapText="1"/>
    </xf>
    <xf numFmtId="168" fontId="5" fillId="2" borderId="4" xfId="1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165" fontId="6" fillId="0" borderId="0" xfId="0" applyNumberFormat="1" applyFont="1"/>
    <xf numFmtId="0" fontId="6" fillId="3" borderId="0" xfId="0" applyFont="1" applyFill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169" fontId="8" fillId="2" borderId="1" xfId="0" applyNumberFormat="1" applyFont="1" applyFill="1" applyBorder="1" applyAlignment="1">
      <alignment horizontal="center" vertical="center" wrapText="1"/>
    </xf>
    <xf numFmtId="166" fontId="6" fillId="3" borderId="1" xfId="0" applyNumberFormat="1" applyFont="1" applyFill="1" applyBorder="1" applyAlignment="1">
      <alignment horizontal="center" vertical="center"/>
    </xf>
    <xf numFmtId="167" fontId="6" fillId="0" borderId="0" xfId="0" applyNumberFormat="1" applyFont="1"/>
    <xf numFmtId="166" fontId="6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710364</xdr:colOff>
          <xdr:row>1029</xdr:row>
          <xdr:rowOff>54643</xdr:rowOff>
        </xdr:from>
        <xdr:to>
          <xdr:col>34</xdr:col>
          <xdr:colOff>129339</xdr:colOff>
          <xdr:row>1030</xdr:row>
          <xdr:rowOff>103271</xdr:rowOff>
        </xdr:to>
        <xdr:sp macro="" textlink="">
          <xdr:nvSpPr>
            <xdr:cNvPr id="13313" name="Control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LU8"/>
  <sheetViews>
    <sheetView tabSelected="1" zoomScale="95" zoomScaleNormal="95" workbookViewId="0">
      <pane xSplit="8" ySplit="2" topLeftCell="J3" activePane="bottomRight" state="frozen"/>
      <selection pane="topRight"/>
      <selection pane="bottomLeft"/>
      <selection pane="bottomRight" activeCell="M3" sqref="M3"/>
    </sheetView>
  </sheetViews>
  <sheetFormatPr baseColWidth="10" defaultColWidth="11.42578125" defaultRowHeight="13.5"/>
  <cols>
    <col min="1" max="1" width="1.5703125" style="14" customWidth="1"/>
    <col min="2" max="2" width="5" style="14" customWidth="1"/>
    <col min="3" max="3" width="5.28515625" style="14" customWidth="1"/>
    <col min="4" max="4" width="13.85546875" style="14" customWidth="1"/>
    <col min="5" max="5" width="18.42578125" style="14" customWidth="1"/>
    <col min="6" max="6" width="24.140625" style="14" customWidth="1"/>
    <col min="7" max="7" width="32.140625" style="14" customWidth="1"/>
    <col min="8" max="8" width="13.85546875" style="14" customWidth="1"/>
    <col min="9" max="9" width="25.85546875" style="14" customWidth="1"/>
    <col min="10" max="10" width="48.42578125" style="14" customWidth="1"/>
    <col min="11" max="11" width="14.85546875" style="14" customWidth="1"/>
    <col min="12" max="12" width="13" style="23" customWidth="1"/>
    <col min="13" max="13" width="14.7109375" style="23" customWidth="1"/>
    <col min="14" max="14" width="15.7109375" style="14" customWidth="1"/>
    <col min="15" max="15" width="15.28515625" style="14" customWidth="1"/>
    <col min="16" max="16" width="14.5703125" style="14" customWidth="1"/>
    <col min="17" max="17" width="16.42578125" style="14" customWidth="1"/>
    <col min="18" max="18" width="15.85546875" style="14" customWidth="1"/>
    <col min="19" max="19" width="17.140625" style="14" customWidth="1"/>
    <col min="20" max="20" width="15.85546875" style="14" customWidth="1"/>
    <col min="21" max="21" width="19.28515625" style="14" customWidth="1"/>
    <col min="22" max="22" width="21" style="14" customWidth="1"/>
    <col min="23" max="23" width="16.42578125" style="14" customWidth="1"/>
    <col min="24" max="24" width="22.5703125" style="14" customWidth="1"/>
    <col min="25" max="25" width="16.42578125" style="14" customWidth="1"/>
    <col min="26" max="26" width="13.7109375" style="14" customWidth="1"/>
    <col min="27" max="27" width="25.28515625" style="14" customWidth="1"/>
    <col min="28" max="28" width="18.140625" style="14" customWidth="1"/>
    <col min="29" max="29" width="21.28515625" style="14" customWidth="1"/>
    <col min="30" max="30" width="16.5703125" style="14" customWidth="1"/>
    <col min="31" max="16384" width="11.42578125" style="14"/>
  </cols>
  <sheetData>
    <row r="1" spans="1:333" ht="6.75" customHeight="1" thickBot="1"/>
    <row r="2" spans="1:333" s="19" customFormat="1" ht="123" customHeight="1" thickBot="1">
      <c r="A2" s="24"/>
      <c r="B2" s="1" t="s">
        <v>0</v>
      </c>
      <c r="C2" s="1" t="s">
        <v>1</v>
      </c>
      <c r="D2" s="1" t="s">
        <v>2</v>
      </c>
      <c r="E2" s="1" t="s">
        <v>3</v>
      </c>
      <c r="F2" s="1" t="s">
        <v>25</v>
      </c>
      <c r="G2" s="1" t="s">
        <v>4</v>
      </c>
      <c r="H2" s="1" t="s">
        <v>5</v>
      </c>
      <c r="I2" s="1" t="s">
        <v>6</v>
      </c>
      <c r="J2" s="1" t="s">
        <v>7</v>
      </c>
      <c r="K2" s="15" t="s">
        <v>31</v>
      </c>
      <c r="L2" s="16" t="s">
        <v>32</v>
      </c>
      <c r="M2" s="16" t="s">
        <v>8</v>
      </c>
      <c r="N2" s="15" t="s">
        <v>9</v>
      </c>
      <c r="O2" s="15" t="s">
        <v>10</v>
      </c>
      <c r="P2" s="15" t="s">
        <v>11</v>
      </c>
      <c r="Q2" s="15" t="s">
        <v>33</v>
      </c>
      <c r="R2" s="17" t="s">
        <v>12</v>
      </c>
      <c r="S2" s="15" t="s">
        <v>13</v>
      </c>
      <c r="T2" s="17" t="s">
        <v>14</v>
      </c>
      <c r="U2" s="15" t="s">
        <v>26</v>
      </c>
      <c r="V2" s="1" t="s">
        <v>15</v>
      </c>
      <c r="W2" s="1" t="s">
        <v>16</v>
      </c>
      <c r="X2" s="1" t="s">
        <v>17</v>
      </c>
      <c r="Y2" s="1" t="s">
        <v>34</v>
      </c>
      <c r="Z2" s="1" t="s">
        <v>35</v>
      </c>
      <c r="AA2" s="1" t="s">
        <v>18</v>
      </c>
      <c r="AB2" s="1" t="s">
        <v>19</v>
      </c>
      <c r="AC2" s="1" t="s">
        <v>20</v>
      </c>
      <c r="AD2" s="1" t="s">
        <v>21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</row>
    <row r="3" spans="1:333" ht="117" customHeight="1">
      <c r="B3" s="2">
        <v>1</v>
      </c>
      <c r="C3" s="3">
        <v>1</v>
      </c>
      <c r="D3" s="25" t="s">
        <v>36</v>
      </c>
      <c r="E3" s="5" t="s">
        <v>23</v>
      </c>
      <c r="F3" s="22" t="s">
        <v>37</v>
      </c>
      <c r="G3" s="6" t="s">
        <v>38</v>
      </c>
      <c r="H3" s="4" t="s">
        <v>39</v>
      </c>
      <c r="I3" s="7" t="s">
        <v>40</v>
      </c>
      <c r="J3" s="8" t="s">
        <v>41</v>
      </c>
      <c r="K3" s="26">
        <v>44194</v>
      </c>
      <c r="L3" s="20">
        <v>44194</v>
      </c>
      <c r="M3" s="20">
        <v>45135</v>
      </c>
      <c r="N3" s="27">
        <v>26666667</v>
      </c>
      <c r="O3" s="9">
        <v>1200000000</v>
      </c>
      <c r="P3" s="9">
        <v>721000000</v>
      </c>
      <c r="Q3" s="9">
        <f t="shared" ref="Q3" si="0">N3+O3+P3</f>
        <v>1947666667</v>
      </c>
      <c r="R3" s="9">
        <f>295718612+100000000+713600000</f>
        <v>1109318612</v>
      </c>
      <c r="S3" s="9">
        <f t="shared" ref="S3" si="1">Q3+R3</f>
        <v>3056985279</v>
      </c>
      <c r="T3" s="10">
        <v>196000000</v>
      </c>
      <c r="U3" s="9">
        <f t="shared" ref="U3" si="2">S3-T3</f>
        <v>2860985279</v>
      </c>
      <c r="V3" s="12" t="s">
        <v>28</v>
      </c>
      <c r="W3" s="11" t="s">
        <v>27</v>
      </c>
      <c r="X3" s="21" t="s">
        <v>29</v>
      </c>
      <c r="Y3" s="21">
        <v>860527377</v>
      </c>
      <c r="Z3" s="21">
        <v>4</v>
      </c>
      <c r="AA3" s="21" t="s">
        <v>30</v>
      </c>
      <c r="AB3" s="21">
        <v>3902029</v>
      </c>
      <c r="AC3" s="21" t="s">
        <v>24</v>
      </c>
      <c r="AD3" s="13" t="s">
        <v>22</v>
      </c>
    </row>
    <row r="6" spans="1:333">
      <c r="P6" s="28"/>
    </row>
    <row r="8" spans="1:333">
      <c r="O8" s="29"/>
    </row>
  </sheetData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3313" r:id="rId4" name="Control 1">
          <controlPr defaultSize="0" altText="" r:id="rId5">
            <anchor moveWithCells="1">
              <from>
                <xdr:col>33</xdr:col>
                <xdr:colOff>714375</xdr:colOff>
                <xdr:row>1029</xdr:row>
                <xdr:rowOff>57150</xdr:rowOff>
              </from>
              <to>
                <xdr:col>34</xdr:col>
                <xdr:colOff>133350</xdr:colOff>
                <xdr:row>1030</xdr:row>
                <xdr:rowOff>104775</xdr:rowOff>
              </to>
            </anchor>
          </controlPr>
        </control>
      </mc:Choice>
      <mc:Fallback>
        <control shapeId="1331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2023-08-02T19:55:50Z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