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JUNIO 2023\"/>
    </mc:Choice>
  </mc:AlternateContent>
  <bookViews>
    <workbookView xWindow="0" yWindow="0" windowWidth="28800" windowHeight="11835"/>
  </bookViews>
  <sheets>
    <sheet name="VIGENCIA 2020" sheetId="9" r:id="rId1"/>
  </sheets>
  <definedNames>
    <definedName name="_xlnm._FilterDatabase" localSheetId="0" hidden="1">'VIGENCIA 2020'!$B$2:$AD$4</definedName>
  </definedNames>
  <calcPr calcId="152511"/>
</workbook>
</file>

<file path=xl/calcChain.xml><?xml version="1.0" encoding="utf-8"?>
<calcChain xmlns="http://schemas.openxmlformats.org/spreadsheetml/2006/main">
  <c r="R4" i="9" l="1"/>
  <c r="Q4" i="9"/>
  <c r="O3" i="9"/>
  <c r="Q3" i="9" s="1"/>
  <c r="S3" i="9" s="1"/>
  <c r="U3" i="9" s="1"/>
  <c r="S4" i="9" l="1"/>
  <c r="U4" i="9" s="1"/>
</calcChain>
</file>

<file path=xl/sharedStrings.xml><?xml version="1.0" encoding="utf-8"?>
<sst xmlns="http://schemas.openxmlformats.org/spreadsheetml/2006/main" count="55" uniqueCount="53">
  <si>
    <t>SUB APO</t>
  </si>
  <si>
    <t>LP</t>
  </si>
  <si>
    <t>N° PROCESO</t>
  </si>
  <si>
    <t>TIPO DE CONTRATO</t>
  </si>
  <si>
    <t>URL</t>
  </si>
  <si>
    <t>N° CONTRATO</t>
  </si>
  <si>
    <t>CONTRATISTA</t>
  </si>
  <si>
    <t>OBJETO</t>
  </si>
  <si>
    <t>PLAZO DE EJECUCION
FINAL</t>
  </si>
  <si>
    <t>VALOR VIGENCIA 2020</t>
  </si>
  <si>
    <t>VALOR VIGENCIA 2021</t>
  </si>
  <si>
    <t>VALOR VIGENCIA 2022</t>
  </si>
  <si>
    <t>VALOR ADICION</t>
  </si>
  <si>
    <t>VALOR TOTAL MAS ADICIONES</t>
  </si>
  <si>
    <t>VALOR REDUCCION</t>
  </si>
  <si>
    <t>SUPERVISOR</t>
  </si>
  <si>
    <t>ORDENADOR DEL GASTO</t>
  </si>
  <si>
    <t xml:space="preserve">NOMBRE DEL REPRESENTANTE LEGAL </t>
  </si>
  <si>
    <t>DIRECCIÓN</t>
  </si>
  <si>
    <t>TELEFONO</t>
  </si>
  <si>
    <t>CORREO ELECTRONICO</t>
  </si>
  <si>
    <t>CIUDAD</t>
  </si>
  <si>
    <t>BOGOTA</t>
  </si>
  <si>
    <t>SUMINISTRO</t>
  </si>
  <si>
    <t>ARRENDAMIENTO</t>
  </si>
  <si>
    <t>jorge_arenas@praxair.com</t>
  </si>
  <si>
    <t>SMN SOLUCIONES INTEGRALES S.A.S</t>
  </si>
  <si>
    <t>contratacion@gemedco.com</t>
  </si>
  <si>
    <t xml:space="preserve">IDENTIFICACION DEL PROCESO EN SECOP II </t>
  </si>
  <si>
    <t>VALOR TOTAL REAL CONTRATO (+ADICIONES-REDUCCIONES)</t>
  </si>
  <si>
    <t>CLARA ESPERANZA  GALVIS DIAZ</t>
  </si>
  <si>
    <t xml:space="preserve">MARIO MENA </t>
  </si>
  <si>
    <t>GERMAN PARDO PARDO</t>
  </si>
  <si>
    <t>AVENIDA CARRERA 50 # 5C - 29</t>
  </si>
  <si>
    <t>LUZ STELLA GÓMEZ GÓMEZ</t>
  </si>
  <si>
    <t>CALLE 103 NO. 14 A - 43</t>
  </si>
  <si>
    <t>FECHA SUSCRIPCION CONTRATO</t>
  </si>
  <si>
    <t xml:space="preserve">FECHA INICIO DEL CONTRATO </t>
  </si>
  <si>
    <t>VALOR TOTAL CON VIGENCAS</t>
  </si>
  <si>
    <t>NIT Y/O CEDULA</t>
  </si>
  <si>
    <t>N° DIGITO DE VERIFICACION</t>
  </si>
  <si>
    <t>010-2020</t>
  </si>
  <si>
    <t>012-2020</t>
  </si>
  <si>
    <t>SERGIO NOVELLI DA SILVA</t>
  </si>
  <si>
    <t>LP-010-2020-HOMIL</t>
  </si>
  <si>
    <t>https://community.secop.gov.co/Public/Tendering/OpportunityDetail/Index?noticeUID=CO1.NTC.1498390&amp;isFromPublicArea=True&amp;isModal=true&amp;asPopupView=true</t>
  </si>
  <si>
    <t>308-2020</t>
  </si>
  <si>
    <t>SUMINISTRO DE GASES MEDICINALES PARA LOS DIFERENTES SERVICIOS QUE PRESTA EL HOSPITAL MILITAR CENTRAL”. CON EL FIN DE CUBRIR LA VIGENCIA 2020, 2021 Y 2022</t>
  </si>
  <si>
    <t>LP-012-2020-HOMIL</t>
  </si>
  <si>
    <t>https://community.secop.gov.co/Public/Tendering/OpportunityDetail/Index?noticeUID=CO1.NTC.1540858&amp;isFromPublicArea=True&amp;isModal=true&amp;asPopupView=true</t>
  </si>
  <si>
    <t>330-2020</t>
  </si>
  <si>
    <t>GENERAL MEDICA DE COLOMBIA S.A - GEMEDCO S.A</t>
  </si>
  <si>
    <t>ARRENDAMIENTO DE UN (1) EQUIPO DE RESONADOR MAGNÉTICO INCLUYENDO INSTALACIÓN, MANTENIMIENTO PREVENTIVO, CORRECTIVO Y SOPORTE TÉCNICO PARA LOS DIFERENTES SERVICIOS DEL HOSPITAL MILITAR 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</si>
</sst>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-&quot;$&quot;* #,##0.00_-;\-&quot;$&quot;* #,##0.00_-;_-&quot;$&quot;* &quot;-&quot;??_-;_-@_-"/>
    <numFmt numFmtId="165" formatCode="yyyy\-mm\-dd;@"/>
    <numFmt numFmtId="166" formatCode="&quot;$&quot;#,##0"/>
    <numFmt numFmtId="167" formatCode="_-&quot;$&quot;* #,##0_-;\-&quot;$&quot;* #,##0_-;_-&quot;$&quot;* &quot;-&quot;_-;_-@_-"/>
    <numFmt numFmtId="168" formatCode="&quot;$&quot;\ #,##0"/>
    <numFmt numFmtId="169" formatCode="d/mm/yyyy;@"/>
  </numFmts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sz val="9"/>
      <name val="Arial Narrow"/>
      <family val="2"/>
    </font>
    <font>
      <b/>
      <sz val="9"/>
      <color rgb="FFFF0000"/>
      <name val="Arial Narrow"/>
      <family val="2"/>
    </font>
    <font>
      <sz val="9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0">
    <xf numFmtId="0" fontId="0" fillId="0" borderId="0" xfId="0"/>
    <xf numFmtId="49" fontId="4" fillId="2" borderId="4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2" applyFont="1" applyBorder="1" applyAlignment="1" applyProtection="1">
      <alignment vertical="center" wrapText="1"/>
    </xf>
    <xf numFmtId="0" fontId="8" fillId="3" borderId="3" xfId="0" applyFont="1" applyFill="1" applyBorder="1" applyAlignment="1">
      <alignment vertical="center" wrapText="1"/>
    </xf>
    <xf numFmtId="0" fontId="6" fillId="3" borderId="3" xfId="0" applyFont="1" applyFill="1" applyBorder="1" applyAlignment="1">
      <alignment horizontal="justify" vertical="center" wrapText="1"/>
    </xf>
    <xf numFmtId="167" fontId="6" fillId="3" borderId="1" xfId="1" applyNumberFormat="1" applyFont="1" applyFill="1" applyBorder="1" applyAlignment="1">
      <alignment horizontal="center" vertical="center"/>
    </xf>
    <xf numFmtId="167" fontId="9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4" fontId="4" fillId="2" borderId="2" xfId="0" applyNumberFormat="1" applyFont="1" applyFill="1" applyBorder="1" applyAlignment="1">
      <alignment horizontal="center" vertical="center" wrapText="1"/>
    </xf>
    <xf numFmtId="165" fontId="4" fillId="2" borderId="4" xfId="0" applyNumberFormat="1" applyFont="1" applyFill="1" applyBorder="1" applyAlignment="1">
      <alignment horizontal="center" vertical="center" wrapText="1"/>
    </xf>
    <xf numFmtId="168" fontId="5" fillId="2" borderId="4" xfId="1" applyNumberFormat="1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165" fontId="6" fillId="2" borderId="1" xfId="0" applyNumberFormat="1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165" fontId="6" fillId="0" borderId="0" xfId="0" applyNumberFormat="1" applyFont="1"/>
    <xf numFmtId="0" fontId="6" fillId="3" borderId="0" xfId="0" applyFont="1" applyFill="1" applyAlignment="1">
      <alignment horizontal="center"/>
    </xf>
    <xf numFmtId="49" fontId="6" fillId="0" borderId="1" xfId="0" applyNumberFormat="1" applyFont="1" applyBorder="1" applyAlignment="1">
      <alignment horizontal="center" vertical="center" wrapText="1"/>
    </xf>
    <xf numFmtId="169" fontId="8" fillId="2" borderId="1" xfId="0" applyNumberFormat="1" applyFont="1" applyFill="1" applyBorder="1" applyAlignment="1">
      <alignment horizontal="center" vertical="center" wrapText="1"/>
    </xf>
    <xf numFmtId="166" fontId="6" fillId="3" borderId="1" xfId="0" applyNumberFormat="1" applyFont="1" applyFill="1" applyBorder="1" applyAlignment="1">
      <alignment horizontal="center" vertical="center"/>
    </xf>
    <xf numFmtId="167" fontId="6" fillId="0" borderId="0" xfId="0" applyNumberFormat="1" applyFont="1"/>
    <xf numFmtId="166" fontId="6" fillId="0" borderId="0" xfId="0" applyNumberFormat="1" applyFont="1"/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700839</xdr:colOff>
          <xdr:row>1024</xdr:row>
          <xdr:rowOff>60158</xdr:rowOff>
        </xdr:from>
        <xdr:to>
          <xdr:col>34</xdr:col>
          <xdr:colOff>119814</xdr:colOff>
          <xdr:row>1025</xdr:row>
          <xdr:rowOff>108785</xdr:rowOff>
        </xdr:to>
        <xdr:sp macro="" textlink="">
          <xdr:nvSpPr>
            <xdr:cNvPr id="13313" name="Control 1" hidden="1">
              <a:extLst>
                <a:ext uri="{63B3BB69-23CF-44E3-9099-C40C66FF867C}">
                  <a14:compatExt spid="_x0000_s13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"/>
  <dimension ref="A1:LU9"/>
  <sheetViews>
    <sheetView tabSelected="1" zoomScale="95" zoomScaleNormal="95" workbookViewId="0">
      <pane xSplit="8" ySplit="2" topLeftCell="J3" activePane="bottomRight" state="frozen"/>
      <selection pane="topRight"/>
      <selection pane="bottomLeft"/>
      <selection pane="bottomRight" activeCell="L7" sqref="L7"/>
    </sheetView>
  </sheetViews>
  <sheetFormatPr baseColWidth="10" defaultColWidth="11.42578125" defaultRowHeight="13.5"/>
  <cols>
    <col min="1" max="1" width="1.5703125" style="14" customWidth="1"/>
    <col min="2" max="2" width="5" style="14" customWidth="1"/>
    <col min="3" max="3" width="5.28515625" style="14" customWidth="1"/>
    <col min="4" max="4" width="13.85546875" style="14" customWidth="1"/>
    <col min="5" max="5" width="18.42578125" style="14" customWidth="1"/>
    <col min="6" max="6" width="24.140625" style="14" customWidth="1"/>
    <col min="7" max="7" width="32.140625" style="14" customWidth="1"/>
    <col min="8" max="8" width="13.85546875" style="14" customWidth="1"/>
    <col min="9" max="9" width="25.85546875" style="14" customWidth="1"/>
    <col min="10" max="10" width="48.42578125" style="14" customWidth="1"/>
    <col min="11" max="11" width="14.85546875" style="14" customWidth="1"/>
    <col min="12" max="12" width="13" style="23" customWidth="1"/>
    <col min="13" max="13" width="14.7109375" style="23" customWidth="1"/>
    <col min="14" max="14" width="15.7109375" style="14" customWidth="1"/>
    <col min="15" max="15" width="15.28515625" style="14" customWidth="1"/>
    <col min="16" max="16" width="14.5703125" style="14" customWidth="1"/>
    <col min="17" max="17" width="16.42578125" style="14" customWidth="1"/>
    <col min="18" max="18" width="15.85546875" style="14" customWidth="1"/>
    <col min="19" max="19" width="17.140625" style="14" customWidth="1"/>
    <col min="20" max="20" width="15.85546875" style="14" customWidth="1"/>
    <col min="21" max="21" width="19.28515625" style="14" customWidth="1"/>
    <col min="22" max="22" width="21" style="14" customWidth="1"/>
    <col min="23" max="23" width="16.42578125" style="14" customWidth="1"/>
    <col min="24" max="24" width="22.5703125" style="14" customWidth="1"/>
    <col min="25" max="25" width="16.42578125" style="14" customWidth="1"/>
    <col min="26" max="26" width="13.7109375" style="14" customWidth="1"/>
    <col min="27" max="27" width="25.28515625" style="14" customWidth="1"/>
    <col min="28" max="28" width="18.140625" style="14" customWidth="1"/>
    <col min="29" max="29" width="21.28515625" style="14" customWidth="1"/>
    <col min="30" max="30" width="16.5703125" style="14" customWidth="1"/>
    <col min="31" max="16384" width="11.42578125" style="14"/>
  </cols>
  <sheetData>
    <row r="1" spans="1:333" ht="6.75" customHeight="1" thickBot="1"/>
    <row r="2" spans="1:333" s="19" customFormat="1" ht="123" customHeight="1" thickBot="1">
      <c r="A2" s="24"/>
      <c r="B2" s="1" t="s">
        <v>0</v>
      </c>
      <c r="C2" s="1" t="s">
        <v>1</v>
      </c>
      <c r="D2" s="1" t="s">
        <v>2</v>
      </c>
      <c r="E2" s="1" t="s">
        <v>3</v>
      </c>
      <c r="F2" s="1" t="s">
        <v>28</v>
      </c>
      <c r="G2" s="1" t="s">
        <v>4</v>
      </c>
      <c r="H2" s="1" t="s">
        <v>5</v>
      </c>
      <c r="I2" s="1" t="s">
        <v>6</v>
      </c>
      <c r="J2" s="1" t="s">
        <v>7</v>
      </c>
      <c r="K2" s="15" t="s">
        <v>36</v>
      </c>
      <c r="L2" s="16" t="s">
        <v>37</v>
      </c>
      <c r="M2" s="16" t="s">
        <v>8</v>
      </c>
      <c r="N2" s="15" t="s">
        <v>9</v>
      </c>
      <c r="O2" s="15" t="s">
        <v>10</v>
      </c>
      <c r="P2" s="15" t="s">
        <v>11</v>
      </c>
      <c r="Q2" s="15" t="s">
        <v>38</v>
      </c>
      <c r="R2" s="17" t="s">
        <v>12</v>
      </c>
      <c r="S2" s="15" t="s">
        <v>13</v>
      </c>
      <c r="T2" s="17" t="s">
        <v>14</v>
      </c>
      <c r="U2" s="15" t="s">
        <v>29</v>
      </c>
      <c r="V2" s="1" t="s">
        <v>15</v>
      </c>
      <c r="W2" s="1" t="s">
        <v>16</v>
      </c>
      <c r="X2" s="1" t="s">
        <v>17</v>
      </c>
      <c r="Y2" s="1" t="s">
        <v>39</v>
      </c>
      <c r="Z2" s="1" t="s">
        <v>40</v>
      </c>
      <c r="AA2" s="1" t="s">
        <v>18</v>
      </c>
      <c r="AB2" s="1" t="s">
        <v>19</v>
      </c>
      <c r="AC2" s="1" t="s">
        <v>20</v>
      </c>
      <c r="AD2" s="1" t="s">
        <v>21</v>
      </c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  <c r="IT2" s="18"/>
      <c r="IU2" s="18"/>
      <c r="IV2" s="18"/>
      <c r="IW2" s="18"/>
      <c r="IX2" s="18"/>
      <c r="IY2" s="18"/>
      <c r="IZ2" s="18"/>
      <c r="JA2" s="18"/>
      <c r="JB2" s="18"/>
      <c r="JC2" s="18"/>
      <c r="JD2" s="18"/>
      <c r="JE2" s="18"/>
      <c r="JF2" s="18"/>
      <c r="JG2" s="18"/>
      <c r="JH2" s="18"/>
      <c r="JI2" s="18"/>
      <c r="JJ2" s="18"/>
      <c r="JK2" s="18"/>
      <c r="JL2" s="18"/>
      <c r="JM2" s="18"/>
      <c r="JN2" s="18"/>
      <c r="JO2" s="18"/>
      <c r="JP2" s="18"/>
      <c r="JQ2" s="18"/>
      <c r="JR2" s="18"/>
      <c r="JS2" s="18"/>
      <c r="JT2" s="18"/>
      <c r="JU2" s="18"/>
      <c r="JV2" s="18"/>
      <c r="JW2" s="18"/>
      <c r="JX2" s="18"/>
      <c r="JY2" s="18"/>
      <c r="JZ2" s="18"/>
      <c r="KA2" s="18"/>
      <c r="KB2" s="18"/>
      <c r="KC2" s="18"/>
      <c r="KD2" s="18"/>
      <c r="KE2" s="18"/>
      <c r="KF2" s="18"/>
      <c r="KG2" s="18"/>
      <c r="KH2" s="18"/>
      <c r="KI2" s="18"/>
      <c r="KJ2" s="18"/>
      <c r="KK2" s="18"/>
      <c r="KL2" s="18"/>
      <c r="KM2" s="18"/>
      <c r="KN2" s="18"/>
      <c r="KO2" s="18"/>
      <c r="KP2" s="18"/>
      <c r="KQ2" s="18"/>
      <c r="KR2" s="18"/>
      <c r="KS2" s="18"/>
      <c r="KT2" s="18"/>
      <c r="KU2" s="18"/>
      <c r="KV2" s="18"/>
      <c r="KW2" s="18"/>
      <c r="KX2" s="18"/>
      <c r="KY2" s="18"/>
      <c r="KZ2" s="18"/>
      <c r="LA2" s="18"/>
      <c r="LB2" s="18"/>
      <c r="LC2" s="18"/>
      <c r="LD2" s="18"/>
      <c r="LE2" s="18"/>
      <c r="LF2" s="18"/>
      <c r="LG2" s="18"/>
      <c r="LH2" s="18"/>
      <c r="LI2" s="18"/>
      <c r="LJ2" s="18"/>
      <c r="LK2" s="18"/>
      <c r="LL2" s="18"/>
      <c r="LM2" s="18"/>
      <c r="LN2" s="18"/>
      <c r="LO2" s="18"/>
      <c r="LP2" s="18"/>
      <c r="LQ2" s="18"/>
      <c r="LR2" s="18"/>
      <c r="LS2" s="18"/>
      <c r="LT2" s="18"/>
      <c r="LU2" s="18"/>
    </row>
    <row r="3" spans="1:333" ht="117" customHeight="1">
      <c r="B3" s="2">
        <v>1</v>
      </c>
      <c r="C3" s="3">
        <v>1</v>
      </c>
      <c r="D3" s="25" t="s">
        <v>41</v>
      </c>
      <c r="E3" s="5" t="s">
        <v>23</v>
      </c>
      <c r="F3" s="22" t="s">
        <v>44</v>
      </c>
      <c r="G3" s="6" t="s">
        <v>45</v>
      </c>
      <c r="H3" s="4" t="s">
        <v>46</v>
      </c>
      <c r="I3" s="8" t="s">
        <v>26</v>
      </c>
      <c r="J3" s="8" t="s">
        <v>47</v>
      </c>
      <c r="K3" s="26">
        <v>44188</v>
      </c>
      <c r="L3" s="20">
        <v>44194</v>
      </c>
      <c r="M3" s="20">
        <v>45107</v>
      </c>
      <c r="N3" s="27">
        <v>28303259</v>
      </c>
      <c r="O3" s="9">
        <f>699656550</f>
        <v>699656550</v>
      </c>
      <c r="P3" s="9">
        <v>420020356</v>
      </c>
      <c r="Q3" s="9">
        <f t="shared" ref="Q3" si="0">N3+O3+P3</f>
        <v>1147980165</v>
      </c>
      <c r="R3" s="9">
        <v>573990082</v>
      </c>
      <c r="S3" s="9">
        <f t="shared" ref="S3" si="1">Q3+R3</f>
        <v>1721970247</v>
      </c>
      <c r="T3" s="10">
        <v>0</v>
      </c>
      <c r="U3" s="9">
        <f t="shared" ref="U3" si="2">S3-T3</f>
        <v>1721970247</v>
      </c>
      <c r="V3" s="12" t="s">
        <v>31</v>
      </c>
      <c r="W3" s="11" t="s">
        <v>30</v>
      </c>
      <c r="X3" s="21" t="s">
        <v>43</v>
      </c>
      <c r="Y3" s="21">
        <v>860040094</v>
      </c>
      <c r="Z3" s="21">
        <v>3</v>
      </c>
      <c r="AA3" s="21" t="s">
        <v>33</v>
      </c>
      <c r="AB3" s="21">
        <v>3607000</v>
      </c>
      <c r="AC3" s="21" t="s">
        <v>25</v>
      </c>
      <c r="AD3" s="13" t="s">
        <v>22</v>
      </c>
    </row>
    <row r="4" spans="1:333" ht="117" customHeight="1">
      <c r="B4" s="2">
        <v>1</v>
      </c>
      <c r="C4" s="3">
        <v>1</v>
      </c>
      <c r="D4" s="25" t="s">
        <v>42</v>
      </c>
      <c r="E4" s="5" t="s">
        <v>24</v>
      </c>
      <c r="F4" s="22" t="s">
        <v>48</v>
      </c>
      <c r="G4" s="6" t="s">
        <v>49</v>
      </c>
      <c r="H4" s="4" t="s">
        <v>50</v>
      </c>
      <c r="I4" s="7" t="s">
        <v>51</v>
      </c>
      <c r="J4" s="8" t="s">
        <v>52</v>
      </c>
      <c r="K4" s="26">
        <v>44194</v>
      </c>
      <c r="L4" s="20">
        <v>44194</v>
      </c>
      <c r="M4" s="20">
        <v>45135</v>
      </c>
      <c r="N4" s="27">
        <v>26666667</v>
      </c>
      <c r="O4" s="9">
        <v>1200000000</v>
      </c>
      <c r="P4" s="9">
        <v>721000000</v>
      </c>
      <c r="Q4" s="9">
        <f t="shared" ref="Q4" si="3">N4+O4+P4</f>
        <v>1947666667</v>
      </c>
      <c r="R4" s="9">
        <f>295718612+100000000+713600000</f>
        <v>1109318612</v>
      </c>
      <c r="S4" s="9">
        <f t="shared" ref="S4" si="4">Q4+R4</f>
        <v>3056985279</v>
      </c>
      <c r="T4" s="10">
        <v>196000000</v>
      </c>
      <c r="U4" s="9">
        <f t="shared" ref="U4" si="5">S4-T4</f>
        <v>2860985279</v>
      </c>
      <c r="V4" s="12" t="s">
        <v>32</v>
      </c>
      <c r="W4" s="11" t="s">
        <v>30</v>
      </c>
      <c r="X4" s="21" t="s">
        <v>34</v>
      </c>
      <c r="Y4" s="21">
        <v>860527377</v>
      </c>
      <c r="Z4" s="21">
        <v>4</v>
      </c>
      <c r="AA4" s="21" t="s">
        <v>35</v>
      </c>
      <c r="AB4" s="21">
        <v>3902029</v>
      </c>
      <c r="AC4" s="21" t="s">
        <v>27</v>
      </c>
      <c r="AD4" s="13" t="s">
        <v>22</v>
      </c>
    </row>
    <row r="7" spans="1:333">
      <c r="P7" s="28"/>
    </row>
    <row r="9" spans="1:333">
      <c r="O9" s="29"/>
    </row>
  </sheetData>
  <pageMargins left="0.7" right="0.7" top="0.75" bottom="0.75" header="0.3" footer="0.3"/>
  <pageSetup orientation="portrait" verticalDpi="1200" r:id="rId1"/>
  <drawing r:id="rId2"/>
  <legacyDrawing r:id="rId3"/>
  <controls>
    <mc:AlternateContent xmlns:mc="http://schemas.openxmlformats.org/markup-compatibility/2006">
      <mc:Choice Requires="x14">
        <control shapeId="13313" r:id="rId4" name="Control 1">
          <controlPr defaultSize="0" altText="" r:id="rId5">
            <anchor moveWithCells="1">
              <from>
                <xdr:col>33</xdr:col>
                <xdr:colOff>704850</xdr:colOff>
                <xdr:row>1024</xdr:row>
                <xdr:rowOff>57150</xdr:rowOff>
              </from>
              <to>
                <xdr:col>34</xdr:col>
                <xdr:colOff>123825</xdr:colOff>
                <xdr:row>1025</xdr:row>
                <xdr:rowOff>104775</xdr:rowOff>
              </to>
            </anchor>
          </controlPr>
        </control>
      </mc:Choice>
      <mc:Fallback>
        <control shapeId="13313" r:id="rId4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2023-07-04T12:17:21Z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