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VIGENCIA 2020\"/>
    </mc:Choice>
  </mc:AlternateContent>
  <bookViews>
    <workbookView xWindow="0" yWindow="0" windowWidth="28800" windowHeight="12210"/>
  </bookViews>
  <sheets>
    <sheet name="Hoja1" sheetId="1" r:id="rId1"/>
  </sheets>
  <definedNames>
    <definedName name="_xlnm._FilterDatabase" localSheetId="0" hidden="1">Hoja1!$A$2:$AC$8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" i="1" l="1"/>
  <c r="Q5" i="1" l="1"/>
  <c r="Q8" i="1"/>
  <c r="Q7" i="1" l="1"/>
  <c r="Q6" i="1"/>
  <c r="L4" i="1" l="1"/>
  <c r="Q4" i="1" l="1"/>
  <c r="Q3" i="1" l="1"/>
</calcChain>
</file>

<file path=xl/sharedStrings.xml><?xml version="1.0" encoding="utf-8"?>
<sst xmlns="http://schemas.openxmlformats.org/spreadsheetml/2006/main" count="117" uniqueCount="94">
  <si>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</si>
  <si>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</si>
  <si>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</si>
  <si>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</si>
  <si>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</si>
  <si>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</si>
  <si>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</si>
  <si>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VALOR VIGENCIA 2020</t>
  </si>
  <si>
    <t>VALOR VIGENCIA 2021</t>
  </si>
  <si>
    <t>VALOR VIGENCIA 2022</t>
  </si>
  <si>
    <t>VALOR TOTAL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</si>
  <si>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</si>
  <si>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</si>
  <si>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</si>
  <si>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</si>
  <si>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</si>
  <si>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</si>
  <si>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</si>
  <si>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</si>
  <si>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OBSERVACIONES</t>
  </si>
  <si>
    <t>URL</t>
  </si>
  <si>
    <t xml:space="preserve">IDENTIFICACION DEL PROCESO EN SECOP II </t>
  </si>
  <si>
    <t>SUBDIRECCION A LA QUE PERTENECE</t>
  </si>
  <si>
    <t>N° DIGITO DE VERIFICACION</t>
  </si>
  <si>
    <t>VALOR VIGENCIA 2024</t>
  </si>
  <si>
    <t>N° PROCESO</t>
  </si>
  <si>
    <t>BOGOTA</t>
  </si>
  <si>
    <t>009-2020</t>
  </si>
  <si>
    <t>SUMINISTRO</t>
  </si>
  <si>
    <t>SUBDIRECCION MEDICA</t>
  </si>
  <si>
    <t>MODALIDAD DE SELECCIÓN</t>
  </si>
  <si>
    <t>NIT Y/O CEDULA</t>
  </si>
  <si>
    <t>010-2020</t>
  </si>
  <si>
    <t>011-2020</t>
  </si>
  <si>
    <t>012-2020</t>
  </si>
  <si>
    <t>SUBDIRECCION DE APOYO</t>
  </si>
  <si>
    <t xml:space="preserve">PRESTACION DE SERVICIOS </t>
  </si>
  <si>
    <t>GERMAN PARDO PARDO</t>
  </si>
  <si>
    <t>ARRENDAMIENTO</t>
  </si>
  <si>
    <t>SERGIO NOVELLI DA SILVA</t>
  </si>
  <si>
    <t>Avenida carrera 50 # 5c - 29</t>
  </si>
  <si>
    <t>jorge_arenas@praxair.com</t>
  </si>
  <si>
    <t>047-2020</t>
  </si>
  <si>
    <t>LICITACION PUBLICA</t>
  </si>
  <si>
    <t>SMN SOLUCIONES INTEGRALES S.A.S</t>
  </si>
  <si>
    <t>SELECCIÓN ABREVIADA PARA LA PRESTACIÓN DE SERVICIOS  DE SALUD</t>
  </si>
  <si>
    <t>PRESTACION DE SERVICIOS DE SALUD</t>
  </si>
  <si>
    <t>IMPULSORES INTERNACIONALES S.A.S</t>
  </si>
  <si>
    <t>Julian Ricardo Russi Ramirez</t>
  </si>
  <si>
    <t>Av. Cra. 45 No. 147 - 66</t>
  </si>
  <si>
    <t>ventasmedicos@impulmedicos.com</t>
  </si>
  <si>
    <t>INVERSIONES AJOVECO S.A</t>
  </si>
  <si>
    <t>VALOR REDUCCION</t>
  </si>
  <si>
    <t>VALOR ADICION</t>
  </si>
  <si>
    <t>220-2020</t>
  </si>
  <si>
    <t>GASTROMEDICS S.A.S</t>
  </si>
  <si>
    <t>PRESTACION DE SERVICIOS DE SALUD PARA LA REALIZACION DE EXAMENES DE ULTRASONOGRAFIA ENDOSCOPICA DIGESTIVA PARA USUARIOS DEL HOSPITAL MILITAR CENTRAL</t>
  </si>
  <si>
    <t>CAROLINA ISABEL SANCHEZ MARRUGO</t>
  </si>
  <si>
    <t>YANIRA GARCIA BELLO</t>
  </si>
  <si>
    <t>av cll 127 No 19a-28 Cs 303</t>
  </si>
  <si>
    <t>gastromedics@hotmail.com</t>
  </si>
  <si>
    <t>SAS-047-2020-HOMIL</t>
  </si>
  <si>
    <t>https://community.secop.gov.co/Public/Tendering/OpportunityDetail/Index?noticeUID=CO1.NTC.1427459&amp;isFromPublicArea=True&amp;isModal=true&amp;asPopupView=true</t>
  </si>
  <si>
    <t>233-2020</t>
  </si>
  <si>
    <t>HELPEN S.A.S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</si>
  <si>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</si>
  <si>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CARLOS ARNUL SATIZABAL AZUERO</t>
  </si>
  <si>
    <t>Carrera 9A No 17-55 Sur Piso 2</t>
  </si>
  <si>
    <t>helpensas@gmail.com</t>
  </si>
  <si>
    <t>LP-009-2020-HOMIL  (Presentación de oferta)</t>
  </si>
  <si>
    <t>https://community.secop.gov.co/Public/Tendering/OpportunityDetail/Index?noticeUID=CO1.NTC.1467820&amp;isFromPublicArea=True&amp;isModal=true&amp;asPopupView=true</t>
  </si>
  <si>
    <t>CONTRATISTA</t>
  </si>
  <si>
    <t>326-2020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</si>
  <si>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</si>
  <si>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</si>
  <si>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</si>
  <si>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</si>
  <si>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</si>
  <si>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</si>
  <si>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LUZ STELLA GÓMEZ GÓMEZ</t>
  </si>
  <si>
    <t>CALLE 103 No. 14 A - 43</t>
  </si>
  <si>
    <t>contratacion@gemedco.com</t>
  </si>
  <si>
    <t>308-2020</t>
  </si>
  <si>
    <t>SUMINISTRO DE GASES MEDICINALES PARA LOS DIFERENTES SERVICIOS QUE PRESTA EL HOSPITAL MILITAR CENTRAL”. CON EL FIN DE CUBRIR LA VIGENCIA 2020, 2021 Y 2022</t>
  </si>
  <si>
    <t xml:space="preserve">MARIO MENA </t>
  </si>
  <si>
    <t>LP-010-2020-HOMIL</t>
  </si>
  <si>
    <t>https://community.secop.gov.co/Public/Tendering/OpportunityDetail/Index?noticeUID=CO1.NTC.1498390&amp;isFromPublicArea=True&amp;isModal=true&amp;asPopupView=true</t>
  </si>
  <si>
    <t>LP-011-2020-HOMIL</t>
  </si>
  <si>
    <t>https://community.secop.gov.co/Public/Tendering/OpportunityDetail/Index?noticeUID=CO1.NTC.1537648&amp;isFromPublicArea=True&amp;isModal=true&amp;asPopupView=true</t>
  </si>
  <si>
    <t>LP-012-2020-HOMIL</t>
  </si>
  <si>
    <t>https://community.secop.gov.co/Public/Tendering/OpportunityDetail/Index?noticeUID=CO1.NTC.1540858&amp;isFromPublicArea=True&amp;isModal=true&amp;asPopupView=true</t>
  </si>
  <si>
    <t xml:space="preserve">FECHA INICIO DEL CONTRATO </t>
  </si>
  <si>
    <t>FECHA SUSCRIPCION CONTRATO</t>
  </si>
  <si>
    <t>MARTHA LILIANA 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</si>
</sst>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yyyy\-mm\-dd;@"/>
    <numFmt numFmtId="169" formatCode="&quot;$&quot;#,##0"/>
    <numFmt numFmtId="171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2">
    <xf numFmtId="0" fontId="0" fillId="0" borderId="0" xfId="0"/>
    <xf numFmtId="0" fontId="6" fillId="0" borderId="0" xfId="0" applyFont="1"/>
    <xf numFmtId="49" fontId="5" fillId="2" borderId="10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justify"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168" fontId="6" fillId="3" borderId="10" xfId="0" applyNumberFormat="1" applyFont="1" applyFill="1" applyBorder="1" applyAlignment="1">
      <alignment horizontal="center" vertical="center" wrapText="1"/>
    </xf>
    <xf numFmtId="168" fontId="6" fillId="0" borderId="0" xfId="0" applyNumberFormat="1" applyFont="1"/>
    <xf numFmtId="0" fontId="8" fillId="0" borderId="11" xfId="2" applyFont="1" applyBorder="1" applyAlignment="1" applyProtection="1">
      <alignment vertical="center" wrapText="1"/>
    </xf>
    <xf numFmtId="166" fontId="4" fillId="4" borderId="9" xfId="0" applyNumberFormat="1" applyFont="1" applyFill="1" applyBorder="1" applyAlignment="1">
      <alignment horizontal="center" vertical="center" wrapText="1"/>
    </xf>
    <xf numFmtId="167" fontId="5" fillId="4" borderId="9" xfId="1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8" fontId="4" fillId="4" borderId="9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69" fontId="6" fillId="2" borderId="10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6" fillId="2" borderId="10" xfId="1" applyNumberFormat="1" applyFont="1" applyFill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171" fontId="7" fillId="3" borderId="10" xfId="0" applyNumberFormat="1" applyFont="1" applyFill="1" applyBorder="1" applyAlignment="1">
      <alignment horizontal="center" vertical="center" wrapText="1"/>
    </xf>
    <xf numFmtId="168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166" fontId="4" fillId="4" borderId="5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8</xdr:row>
          <xdr:rowOff>0</xdr:rowOff>
        </xdr:from>
        <xdr:to>
          <xdr:col>20</xdr:col>
          <xdr:colOff>219075</xdr:colOff>
          <xdr:row>9</xdr:row>
          <xdr:rowOff>66675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D8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baseColWidth="10" defaultRowHeight="12.75" x14ac:dyDescent="0.2"/>
  <cols>
    <col min="1" max="1" width="13.85546875" style="1" customWidth="1"/>
    <col min="2" max="2" width="18.7109375" style="1" customWidth="1"/>
    <col min="3" max="3" width="15.7109375" style="1" customWidth="1"/>
    <col min="4" max="4" width="18.42578125" style="1" customWidth="1"/>
    <col min="5" max="5" width="24.140625" style="1" customWidth="1"/>
    <col min="6" max="6" width="29.7109375" style="1" customWidth="1"/>
    <col min="7" max="7" width="28.28515625" style="1" customWidth="1"/>
    <col min="8" max="8" width="48.42578125" style="1" customWidth="1"/>
    <col min="9" max="9" width="14.42578125" style="1" hidden="1" customWidth="1"/>
    <col min="10" max="10" width="15.85546875" style="1" hidden="1" customWidth="1"/>
    <col min="11" max="11" width="15.42578125" style="1" hidden="1" customWidth="1"/>
    <col min="12" max="12" width="17.140625" style="1" customWidth="1"/>
    <col min="13" max="13" width="17.28515625" style="1" customWidth="1"/>
    <col min="14" max="14" width="17.140625" style="1" customWidth="1"/>
    <col min="15" max="15" width="17.140625" style="1" hidden="1" customWidth="1"/>
    <col min="16" max="16" width="16.42578125" style="1" hidden="1" customWidth="1"/>
    <col min="17" max="17" width="19.28515625" style="1" customWidth="1"/>
    <col min="18" max="18" width="14.85546875" style="1" customWidth="1"/>
    <col min="19" max="19" width="13.5703125" style="11" customWidth="1"/>
    <col min="20" max="20" width="15.28515625" style="11" customWidth="1"/>
    <col min="21" max="21" width="28.85546875" style="1" customWidth="1"/>
    <col min="22" max="22" width="22.5703125" style="1" customWidth="1"/>
    <col min="23" max="23" width="25.42578125" style="1" customWidth="1"/>
    <col min="24" max="24" width="19.42578125" style="1" customWidth="1"/>
    <col min="25" max="25" width="13.7109375" style="1" customWidth="1"/>
    <col min="26" max="26" width="22" style="1" customWidth="1"/>
    <col min="27" max="27" width="18.140625" style="1" customWidth="1"/>
    <col min="28" max="28" width="22.5703125" style="1" customWidth="1"/>
    <col min="29" max="29" width="16.5703125" style="1" customWidth="1"/>
    <col min="30" max="30" width="30.42578125" style="1" customWidth="1"/>
    <col min="31" max="16384" width="11.42578125" style="1"/>
  </cols>
  <sheetData>
    <row r="1" spans="1:30" s="26" customFormat="1" ht="15.75" customHeight="1" thickBot="1" x14ac:dyDescent="0.25">
      <c r="A1" s="31" t="s">
        <v>17</v>
      </c>
      <c r="B1" s="31" t="s">
        <v>30</v>
      </c>
      <c r="C1" s="33" t="s">
        <v>25</v>
      </c>
      <c r="D1" s="33" t="s">
        <v>4</v>
      </c>
      <c r="E1" s="33" t="s">
        <v>21</v>
      </c>
      <c r="F1" s="33" t="s">
        <v>20</v>
      </c>
      <c r="G1" s="33" t="s">
        <v>71</v>
      </c>
      <c r="H1" s="31" t="s">
        <v>0</v>
      </c>
      <c r="I1" s="35" t="s">
        <v>1</v>
      </c>
      <c r="J1" s="36"/>
      <c r="K1" s="36"/>
      <c r="L1" s="36"/>
      <c r="M1" s="36"/>
      <c r="N1" s="36"/>
      <c r="O1" s="36"/>
      <c r="P1" s="36"/>
      <c r="Q1" s="37"/>
      <c r="R1" s="28"/>
      <c r="S1" s="40" t="s">
        <v>2</v>
      </c>
      <c r="T1" s="41"/>
      <c r="U1" s="30"/>
      <c r="V1" s="31" t="s">
        <v>22</v>
      </c>
      <c r="W1" s="38" t="s">
        <v>5</v>
      </c>
      <c r="X1" s="39"/>
      <c r="Y1" s="39"/>
      <c r="Z1" s="39"/>
      <c r="AA1" s="39"/>
      <c r="AB1" s="39"/>
      <c r="AC1" s="39"/>
      <c r="AD1" s="33" t="s">
        <v>19</v>
      </c>
    </row>
    <row r="2" spans="1:30" s="26" customFormat="1" ht="98.25" customHeight="1" thickBot="1" x14ac:dyDescent="0.25">
      <c r="A2" s="32"/>
      <c r="B2" s="32"/>
      <c r="C2" s="33"/>
      <c r="D2" s="34"/>
      <c r="E2" s="33"/>
      <c r="F2" s="33"/>
      <c r="G2" s="34"/>
      <c r="H2" s="32"/>
      <c r="I2" s="13" t="s">
        <v>6</v>
      </c>
      <c r="J2" s="14" t="s">
        <v>53</v>
      </c>
      <c r="K2" s="14" t="s">
        <v>52</v>
      </c>
      <c r="L2" s="15" t="s">
        <v>7</v>
      </c>
      <c r="M2" s="16" t="s">
        <v>8</v>
      </c>
      <c r="N2" s="16" t="s">
        <v>9</v>
      </c>
      <c r="O2" s="16" t="s">
        <v>18</v>
      </c>
      <c r="P2" s="16" t="s">
        <v>24</v>
      </c>
      <c r="Q2" s="16" t="s">
        <v>10</v>
      </c>
      <c r="R2" s="16" t="s">
        <v>92</v>
      </c>
      <c r="S2" s="17" t="s">
        <v>91</v>
      </c>
      <c r="T2" s="17" t="s">
        <v>11</v>
      </c>
      <c r="U2" s="25" t="s">
        <v>3</v>
      </c>
      <c r="V2" s="32"/>
      <c r="W2" s="18" t="s">
        <v>12</v>
      </c>
      <c r="X2" s="18" t="s">
        <v>31</v>
      </c>
      <c r="Y2" s="18" t="s">
        <v>23</v>
      </c>
      <c r="Z2" s="18" t="s">
        <v>13</v>
      </c>
      <c r="AA2" s="18" t="s">
        <v>14</v>
      </c>
      <c r="AB2" s="18" t="s">
        <v>15</v>
      </c>
      <c r="AC2" s="18" t="s">
        <v>16</v>
      </c>
      <c r="AD2" s="33"/>
    </row>
    <row r="3" spans="1:30" ht="86.25" customHeight="1" x14ac:dyDescent="0.2">
      <c r="A3" s="2" t="s">
        <v>54</v>
      </c>
      <c r="B3" s="5" t="s">
        <v>45</v>
      </c>
      <c r="C3" s="19" t="s">
        <v>42</v>
      </c>
      <c r="D3" s="8" t="s">
        <v>46</v>
      </c>
      <c r="E3" s="21" t="s">
        <v>61</v>
      </c>
      <c r="F3" s="12" t="s">
        <v>62</v>
      </c>
      <c r="G3" s="3" t="s">
        <v>55</v>
      </c>
      <c r="H3" s="4" t="s">
        <v>56</v>
      </c>
      <c r="I3" s="22">
        <v>30000000</v>
      </c>
      <c r="J3" s="27">
        <v>0</v>
      </c>
      <c r="K3" s="27">
        <v>0</v>
      </c>
      <c r="L3" s="27">
        <v>30000000</v>
      </c>
      <c r="M3" s="27">
        <v>185400000</v>
      </c>
      <c r="N3" s="27">
        <v>111394500</v>
      </c>
      <c r="O3" s="27">
        <v>0</v>
      </c>
      <c r="P3" s="27">
        <v>0</v>
      </c>
      <c r="Q3" s="27">
        <f t="shared" ref="Q3" si="0">SUM(L3:P3)</f>
        <v>326794500</v>
      </c>
      <c r="R3" s="29">
        <v>44134</v>
      </c>
      <c r="S3" s="10">
        <v>44134</v>
      </c>
      <c r="T3" s="10">
        <v>44773</v>
      </c>
      <c r="U3" s="7" t="s">
        <v>57</v>
      </c>
      <c r="V3" s="6" t="s">
        <v>29</v>
      </c>
      <c r="W3" s="20" t="s">
        <v>58</v>
      </c>
      <c r="X3" s="20">
        <v>900326680</v>
      </c>
      <c r="Y3" s="20">
        <v>3</v>
      </c>
      <c r="Z3" s="20" t="s">
        <v>59</v>
      </c>
      <c r="AA3" s="20">
        <v>6143704</v>
      </c>
      <c r="AB3" s="20" t="s">
        <v>60</v>
      </c>
      <c r="AC3" s="9" t="s">
        <v>26</v>
      </c>
      <c r="AD3" s="23"/>
    </row>
    <row r="4" spans="1:30" ht="117" customHeight="1" x14ac:dyDescent="0.2">
      <c r="A4" s="2" t="s">
        <v>63</v>
      </c>
      <c r="B4" s="5" t="s">
        <v>43</v>
      </c>
      <c r="C4" s="19" t="s">
        <v>27</v>
      </c>
      <c r="D4" s="8" t="s">
        <v>36</v>
      </c>
      <c r="E4" s="24" t="s">
        <v>69</v>
      </c>
      <c r="F4" s="12" t="s">
        <v>70</v>
      </c>
      <c r="G4" s="3" t="s">
        <v>64</v>
      </c>
      <c r="H4" s="4" t="s">
        <v>65</v>
      </c>
      <c r="I4" s="22">
        <v>945000000</v>
      </c>
      <c r="J4" s="27">
        <v>600000000</v>
      </c>
      <c r="K4" s="27">
        <v>0</v>
      </c>
      <c r="L4" s="27">
        <f>945000000+600000000</f>
        <v>1545000000</v>
      </c>
      <c r="M4" s="27">
        <v>14760000000</v>
      </c>
      <c r="N4" s="27">
        <v>8868300000</v>
      </c>
      <c r="O4" s="27">
        <v>0</v>
      </c>
      <c r="P4" s="27">
        <v>0</v>
      </c>
      <c r="Q4" s="27">
        <f t="shared" ref="Q4" si="1">SUM(L4:P4)</f>
        <v>25173300000</v>
      </c>
      <c r="R4" s="29">
        <v>44146</v>
      </c>
      <c r="S4" s="10">
        <v>44146</v>
      </c>
      <c r="T4" s="10">
        <v>44773</v>
      </c>
      <c r="U4" s="7" t="s">
        <v>93</v>
      </c>
      <c r="V4" s="6" t="s">
        <v>29</v>
      </c>
      <c r="W4" s="20" t="s">
        <v>66</v>
      </c>
      <c r="X4" s="20">
        <v>900509055</v>
      </c>
      <c r="Y4" s="20">
        <v>6</v>
      </c>
      <c r="Z4" s="20" t="s">
        <v>67</v>
      </c>
      <c r="AA4" s="20">
        <v>7046446</v>
      </c>
      <c r="AB4" s="20" t="s">
        <v>68</v>
      </c>
      <c r="AC4" s="9" t="s">
        <v>26</v>
      </c>
      <c r="AD4" s="23"/>
    </row>
    <row r="5" spans="1:30" ht="117" customHeight="1" x14ac:dyDescent="0.2">
      <c r="A5" s="2" t="s">
        <v>82</v>
      </c>
      <c r="B5" s="5" t="s">
        <v>43</v>
      </c>
      <c r="C5" s="19" t="s">
        <v>32</v>
      </c>
      <c r="D5" s="8" t="s">
        <v>28</v>
      </c>
      <c r="E5" s="21" t="s">
        <v>85</v>
      </c>
      <c r="F5" s="12" t="s">
        <v>86</v>
      </c>
      <c r="G5" s="4" t="s">
        <v>44</v>
      </c>
      <c r="H5" s="4" t="s">
        <v>83</v>
      </c>
      <c r="I5" s="22">
        <v>28303259</v>
      </c>
      <c r="J5" s="27">
        <v>573990082</v>
      </c>
      <c r="K5" s="27">
        <v>0</v>
      </c>
      <c r="L5" s="27">
        <v>28303259</v>
      </c>
      <c r="M5" s="27">
        <f>699656550+573990082</f>
        <v>1273646632</v>
      </c>
      <c r="N5" s="27">
        <v>420020356</v>
      </c>
      <c r="O5" s="27">
        <v>0</v>
      </c>
      <c r="P5" s="27">
        <v>0</v>
      </c>
      <c r="Q5" s="27">
        <f t="shared" ref="Q5" si="2">SUM(L5:P5)</f>
        <v>1721970247</v>
      </c>
      <c r="R5" s="29">
        <v>44188</v>
      </c>
      <c r="S5" s="10">
        <v>44194</v>
      </c>
      <c r="T5" s="10">
        <v>44773</v>
      </c>
      <c r="U5" s="7" t="s">
        <v>84</v>
      </c>
      <c r="V5" s="6" t="s">
        <v>35</v>
      </c>
      <c r="W5" s="20" t="s">
        <v>39</v>
      </c>
      <c r="X5" s="20">
        <v>860040094</v>
      </c>
      <c r="Y5" s="20">
        <v>3</v>
      </c>
      <c r="Z5" s="20" t="s">
        <v>40</v>
      </c>
      <c r="AA5" s="20">
        <v>3607000</v>
      </c>
      <c r="AB5" s="20" t="s">
        <v>41</v>
      </c>
      <c r="AC5" s="9" t="s">
        <v>26</v>
      </c>
      <c r="AD5" s="23"/>
    </row>
    <row r="6" spans="1:30" ht="117" customHeight="1" x14ac:dyDescent="0.2">
      <c r="A6" s="2" t="s">
        <v>72</v>
      </c>
      <c r="B6" s="5" t="s">
        <v>43</v>
      </c>
      <c r="C6" s="19" t="s">
        <v>33</v>
      </c>
      <c r="D6" s="8" t="s">
        <v>38</v>
      </c>
      <c r="E6" s="21" t="s">
        <v>87</v>
      </c>
      <c r="F6" s="12" t="s">
        <v>88</v>
      </c>
      <c r="G6" s="3" t="s">
        <v>47</v>
      </c>
      <c r="H6" s="4" t="s">
        <v>73</v>
      </c>
      <c r="I6" s="22">
        <v>16000000</v>
      </c>
      <c r="J6" s="27">
        <v>0</v>
      </c>
      <c r="K6" s="27">
        <v>0</v>
      </c>
      <c r="L6" s="27">
        <v>16000000</v>
      </c>
      <c r="M6" s="27">
        <v>575700000</v>
      </c>
      <c r="N6" s="27">
        <v>345899750</v>
      </c>
      <c r="O6" s="27">
        <v>0</v>
      </c>
      <c r="P6" s="27">
        <v>0</v>
      </c>
      <c r="Q6" s="27">
        <f t="shared" ref="Q6" si="3">SUM(L6:P6)</f>
        <v>937599750</v>
      </c>
      <c r="R6" s="29">
        <v>44189</v>
      </c>
      <c r="S6" s="10">
        <v>44196</v>
      </c>
      <c r="T6" s="10">
        <v>44773</v>
      </c>
      <c r="U6" s="7" t="s">
        <v>37</v>
      </c>
      <c r="V6" s="6" t="s">
        <v>35</v>
      </c>
      <c r="W6" s="20" t="s">
        <v>48</v>
      </c>
      <c r="X6" s="20">
        <v>860066633</v>
      </c>
      <c r="Y6" s="20">
        <v>6</v>
      </c>
      <c r="Z6" s="20" t="s">
        <v>49</v>
      </c>
      <c r="AA6" s="20">
        <v>6488080</v>
      </c>
      <c r="AB6" s="20" t="s">
        <v>50</v>
      </c>
      <c r="AC6" s="9" t="s">
        <v>26</v>
      </c>
      <c r="AD6" s="23"/>
    </row>
    <row r="7" spans="1:30" ht="117" customHeight="1" x14ac:dyDescent="0.2">
      <c r="A7" s="2" t="s">
        <v>74</v>
      </c>
      <c r="B7" s="5" t="s">
        <v>43</v>
      </c>
      <c r="C7" s="19" t="s">
        <v>33</v>
      </c>
      <c r="D7" s="8" t="s">
        <v>38</v>
      </c>
      <c r="E7" s="21" t="s">
        <v>87</v>
      </c>
      <c r="F7" s="12" t="s">
        <v>88</v>
      </c>
      <c r="G7" s="3" t="s">
        <v>51</v>
      </c>
      <c r="H7" s="4" t="s">
        <v>75</v>
      </c>
      <c r="I7" s="22">
        <v>2766667</v>
      </c>
      <c r="J7" s="27">
        <v>0</v>
      </c>
      <c r="K7" s="27">
        <v>0</v>
      </c>
      <c r="L7" s="27">
        <v>2766667</v>
      </c>
      <c r="M7" s="27">
        <v>99600000</v>
      </c>
      <c r="N7" s="27">
        <v>59843000</v>
      </c>
      <c r="O7" s="27">
        <v>0</v>
      </c>
      <c r="P7" s="27">
        <v>0</v>
      </c>
      <c r="Q7" s="27">
        <f t="shared" ref="Q7" si="4">SUM(L7:P7)</f>
        <v>162209667</v>
      </c>
      <c r="R7" s="29">
        <v>44193</v>
      </c>
      <c r="S7" s="10">
        <v>44195</v>
      </c>
      <c r="T7" s="10">
        <v>44773</v>
      </c>
      <c r="U7" s="7" t="s">
        <v>37</v>
      </c>
      <c r="V7" s="6" t="s">
        <v>35</v>
      </c>
      <c r="W7" s="20" t="s">
        <v>48</v>
      </c>
      <c r="X7" s="20">
        <v>860066633</v>
      </c>
      <c r="Y7" s="20">
        <v>6</v>
      </c>
      <c r="Z7" s="20" t="s">
        <v>49</v>
      </c>
      <c r="AA7" s="20">
        <v>6488080</v>
      </c>
      <c r="AB7" s="20" t="s">
        <v>50</v>
      </c>
      <c r="AC7" s="9" t="s">
        <v>26</v>
      </c>
      <c r="AD7" s="23"/>
    </row>
    <row r="8" spans="1:30" ht="117" customHeight="1" x14ac:dyDescent="0.2">
      <c r="A8" s="2" t="s">
        <v>76</v>
      </c>
      <c r="B8" s="5" t="s">
        <v>43</v>
      </c>
      <c r="C8" s="19" t="s">
        <v>34</v>
      </c>
      <c r="D8" s="8" t="s">
        <v>38</v>
      </c>
      <c r="E8" s="21" t="s">
        <v>89</v>
      </c>
      <c r="F8" s="12" t="s">
        <v>90</v>
      </c>
      <c r="G8" s="3" t="s">
        <v>77</v>
      </c>
      <c r="H8" s="4" t="s">
        <v>78</v>
      </c>
      <c r="I8" s="22">
        <v>26666667</v>
      </c>
      <c r="J8" s="27">
        <v>0</v>
      </c>
      <c r="K8" s="27">
        <v>0</v>
      </c>
      <c r="L8" s="27">
        <v>26666667</v>
      </c>
      <c r="M8" s="27">
        <v>1200000000</v>
      </c>
      <c r="N8" s="27">
        <v>721000000</v>
      </c>
      <c r="O8" s="27">
        <v>0</v>
      </c>
      <c r="P8" s="27">
        <v>0</v>
      </c>
      <c r="Q8" s="27">
        <f t="shared" ref="Q8" si="5">SUM(L8:P8)</f>
        <v>1947666667</v>
      </c>
      <c r="R8" s="29">
        <v>44194</v>
      </c>
      <c r="S8" s="10">
        <v>44194</v>
      </c>
      <c r="T8" s="10">
        <v>44773</v>
      </c>
      <c r="U8" s="7" t="s">
        <v>37</v>
      </c>
      <c r="V8" s="6" t="s">
        <v>35</v>
      </c>
      <c r="W8" s="20" t="s">
        <v>79</v>
      </c>
      <c r="X8" s="20">
        <v>860527377</v>
      </c>
      <c r="Y8" s="20">
        <v>4</v>
      </c>
      <c r="Z8" s="20" t="s">
        <v>80</v>
      </c>
      <c r="AA8" s="20">
        <v>3902029</v>
      </c>
      <c r="AB8" s="20" t="s">
        <v>81</v>
      </c>
      <c r="AC8" s="9" t="s">
        <v>26</v>
      </c>
      <c r="AD8" s="23"/>
    </row>
  </sheetData>
  <autoFilter ref="A2:AC8"/>
  <mergeCells count="13">
    <mergeCell ref="AD1:AD2"/>
    <mergeCell ref="I1:Q1"/>
    <mergeCell ref="W1:AC1"/>
    <mergeCell ref="V1:V2"/>
    <mergeCell ref="S1:T1"/>
    <mergeCell ref="A1:A2"/>
    <mergeCell ref="G1:G2"/>
    <mergeCell ref="H1:H2"/>
    <mergeCell ref="B1:B2"/>
    <mergeCell ref="D1:D2"/>
    <mergeCell ref="E1:E2"/>
    <mergeCell ref="F1:F2"/>
    <mergeCell ref="C1:C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20</xdr:col>
                <xdr:colOff>0</xdr:colOff>
                <xdr:row>8</xdr:row>
                <xdr:rowOff>0</xdr:rowOff>
              </from>
              <to>
                <xdr:col>20</xdr:col>
                <xdr:colOff>219075</xdr:colOff>
                <xdr:row>9</xdr:row>
                <xdr:rowOff>66675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2022-06-02T14:09:22Z</dcterms:modified>
</cp:coreProperties>
</file>