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ana.pardo\Desktop\EJECUCION Y LIQUIDACION\VIGENCIA 2020\"/>
    </mc:Choice>
  </mc:AlternateContent>
  <bookViews>
    <workbookView xWindow="-120" yWindow="-120" windowWidth="20730" windowHeight="11160"/>
  </bookViews>
  <sheets>
    <sheet name="Hoja1" sheetId="1" r:id="rId1"/>
  </sheets>
  <definedNames>
    <definedName name="_xlnm._FilterDatabase" localSheetId="0" hidden="1">Hoja1!$A$2:$AA$26</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K23" i="1" l="1"/>
  <c r="O23" i="1" l="1"/>
  <c r="O26" i="1"/>
  <c r="O25" i="1" l="1"/>
  <c r="O24" i="1"/>
  <c r="J22" i="1" l="1"/>
  <c r="O21" i="1" l="1"/>
  <c r="O22" i="1" l="1"/>
  <c r="O20" i="1" l="1"/>
  <c r="O17" i="1" l="1"/>
  <c r="O18" i="1"/>
  <c r="O19" i="1" l="1"/>
  <c r="O15" i="1" l="1"/>
  <c r="O16" i="1" l="1"/>
  <c r="J4" i="1" l="1"/>
  <c r="O8" i="1" l="1"/>
  <c r="O14" i="1" l="1"/>
  <c r="O13" i="1" l="1"/>
  <c r="O12" i="1" l="1"/>
  <c r="O9" i="1" l="1"/>
  <c r="O10" i="1" l="1"/>
  <c r="O11" i="1" l="1"/>
  <c r="O7" i="1" l="1"/>
  <c r="O6" i="1" l="1"/>
  <c r="O5" i="1" l="1"/>
  <c r="O4" i="1" l="1"/>
  <c r="O3" i="1" l="1"/>
</calcChain>
</file>

<file path=xl/sharedStrings.xml><?xml version="1.0" encoding="utf-8"?>
<sst xmlns="http://schemas.openxmlformats.org/spreadsheetml/2006/main" count="339" uniqueCount="238">
  <si>
    <t>OBJETO</t>
  </si>
  <si>
    <t>VALOR  TOTAL DEL CONTRATO</t>
  </si>
  <si>
    <t>PLAZO DE EJECUCION</t>
  </si>
  <si>
    <t>SUPERVISOR</t>
  </si>
  <si>
    <t>TIPO DE CONTRATO</t>
  </si>
  <si>
    <t>DATOS DEL CONTRATISTA</t>
  </si>
  <si>
    <t>VALOR INICIAL</t>
  </si>
  <si>
    <t>VALOR VIGENCIA 2020</t>
  </si>
  <si>
    <t>VALOR VIGENCIA 2021</t>
  </si>
  <si>
    <t>VALOR VIGENCIA 2022</t>
  </si>
  <si>
    <t>VALOR TOTAL</t>
  </si>
  <si>
    <t>PLAZO DE EJECUCION
FINAL</t>
  </si>
  <si>
    <t xml:space="preserve">NOMBRE DEL REPRESENTANTE LEGAL </t>
  </si>
  <si>
    <t>DIRECCIÓN</t>
  </si>
  <si>
    <t>TELEFONO</t>
  </si>
  <si>
    <t>CORREO ELECTRONICO</t>
  </si>
  <si>
    <t>CIUDAD</t>
  </si>
  <si>
    <t>N° CONTRATO</t>
  </si>
  <si>
    <t>VALOR VIGENCIA 2023</t>
  </si>
  <si>
    <t>OBSERVACIONES</t>
  </si>
  <si>
    <t>SUBDIRECCION A LA QUE PERTENECE</t>
  </si>
  <si>
    <t>N° DIGITO DE VERIFICACION</t>
  </si>
  <si>
    <t>VALOR VIGENCIA 2024</t>
  </si>
  <si>
    <t>N° PROCESO</t>
  </si>
  <si>
    <t>SUBDIRECCION ADMINISTRATIVA</t>
  </si>
  <si>
    <t>BOGOTA</t>
  </si>
  <si>
    <t>N/A</t>
  </si>
  <si>
    <t>003-2020</t>
  </si>
  <si>
    <t>009-2020</t>
  </si>
  <si>
    <t>SUMINISTRO</t>
  </si>
  <si>
    <t>SUBDIRECCION MEDICA</t>
  </si>
  <si>
    <t>008-2020</t>
  </si>
  <si>
    <t>1</t>
  </si>
  <si>
    <t>MODALIDAD DE SELECCIÓN</t>
  </si>
  <si>
    <t>NIT Y/O CEDULA</t>
  </si>
  <si>
    <t>3</t>
  </si>
  <si>
    <t>010-2020</t>
  </si>
  <si>
    <t>011-2020</t>
  </si>
  <si>
    <t>0</t>
  </si>
  <si>
    <t>7</t>
  </si>
  <si>
    <t>012-2020</t>
  </si>
  <si>
    <t>SUBDIRECCION DE APOYO</t>
  </si>
  <si>
    <t>013-2020</t>
  </si>
  <si>
    <t>PRESTACION DE SERVICIOS DE MENSAJERIA</t>
  </si>
  <si>
    <t>EXPRESSERVICES LTDA</t>
  </si>
  <si>
    <t xml:space="preserve">PRESTACION DE SERVICIOS DE MENSAJERIA DE CORREO CERTIFICADO  A NIVEL LOCAL PERIFERICO, NACIONAL, TRAYECTO ESPECIAL E INTERNACIONAL PARA EL HOSPITAL MILITAR CENTRAL </t>
  </si>
  <si>
    <t>SERGIO ALONSO CRUZ</t>
  </si>
  <si>
    <t>ENRIQUE BARRIGA AFANADOR</t>
  </si>
  <si>
    <t>CALLE 63 B No 23-25</t>
  </si>
  <si>
    <t>dfernandez@expresservicesltda.co</t>
  </si>
  <si>
    <t xml:space="preserve">PRESTACION DE SERVICIOS </t>
  </si>
  <si>
    <t>LUIS ALBERTO RUIZ ROBLES</t>
  </si>
  <si>
    <t>PRESTACION DE SERVICIOS</t>
  </si>
  <si>
    <t>018-2020</t>
  </si>
  <si>
    <t>BIOMOLECULAR DIAGNOSTICA LTDA</t>
  </si>
  <si>
    <t>PRESTACION DE SERVICIOS DE EXAMENENS DE MICROSCOPIA ELECTRONICA EN BIOPSIAS PARA LA ATENCION DE LOS USUARIOS DEL HOSPITAL MILITAR CENTRAL</t>
  </si>
  <si>
    <t>YADIRA ASTRID VASQUEZ</t>
  </si>
  <si>
    <t>ZULMA LILIANA MENDEZ CAMPOS</t>
  </si>
  <si>
    <t>CALLE 102Aa#45-46</t>
  </si>
  <si>
    <t>GERENCIA@BIO-MOLECULAR.COM</t>
  </si>
  <si>
    <t xml:space="preserve">MANTENIMIENTO </t>
  </si>
  <si>
    <t>5</t>
  </si>
  <si>
    <t>JILBER PEÑA SARAY</t>
  </si>
  <si>
    <t>034-2020</t>
  </si>
  <si>
    <t>GERMAN PARDO PARDO</t>
  </si>
  <si>
    <t>2</t>
  </si>
  <si>
    <t>CARMENZA CUARTAS</t>
  </si>
  <si>
    <t>TRANSVERSAL 6 # 45-135</t>
  </si>
  <si>
    <t>servicioalcliente@rpmedicas.co</t>
  </si>
  <si>
    <t>023-2020</t>
  </si>
  <si>
    <t>038-2020</t>
  </si>
  <si>
    <t>COMPRAVENTA</t>
  </si>
  <si>
    <t>4</t>
  </si>
  <si>
    <t>026-2020</t>
  </si>
  <si>
    <t>032-2020</t>
  </si>
  <si>
    <t>035-2020</t>
  </si>
  <si>
    <t>036-2020</t>
  </si>
  <si>
    <t>ARRENDAMIENTO</t>
  </si>
  <si>
    <t>ALKAMEDICA S.A.S</t>
  </si>
  <si>
    <t>ADIELA MARIA CORTÈS CORTÈS</t>
  </si>
  <si>
    <t>KM 4 VIA PANAMERICANA PARQUECENTRO BODEGA 9B</t>
  </si>
  <si>
    <t>gestorclientes@alkamedica.com</t>
  </si>
  <si>
    <t>041-2020</t>
  </si>
  <si>
    <t>ADQUISICION DE ESPUMA Y/O DETERGENTE DESINFECTANTE DE SUPERFICIES DEL HOSPITAL MILITAR CENTRAL</t>
  </si>
  <si>
    <t>SERGIO NOVELLI DA SILVA</t>
  </si>
  <si>
    <t>Avenida carrera 50 # 5c - 29</t>
  </si>
  <si>
    <t>jorge_arenas@praxair.com</t>
  </si>
  <si>
    <t>047-2020</t>
  </si>
  <si>
    <t>060-2020</t>
  </si>
  <si>
    <t>LICITACION PUBLICA</t>
  </si>
  <si>
    <t>TECNICA ELECTROMEDICA S.A</t>
  </si>
  <si>
    <t>HERNAN MOLANO RIVERO</t>
  </si>
  <si>
    <t>calle 47 5-26</t>
  </si>
  <si>
    <t>licitaciones@tecnicaelectromedica.com</t>
  </si>
  <si>
    <t>051-2020</t>
  </si>
  <si>
    <t>SMN SOLUCIONES INTEGRALES S.A.S</t>
  </si>
  <si>
    <t>079-2020</t>
  </si>
  <si>
    <t>NUCLEOFARMA S.A.S</t>
  </si>
  <si>
    <t>CAROLINA MORENO MALDONADO</t>
  </si>
  <si>
    <t>diana victoria uejbe cediel</t>
  </si>
  <si>
    <t>carrera 43 # 6-40</t>
  </si>
  <si>
    <t>geraldine.arevalo@nucleofarma.com</t>
  </si>
  <si>
    <t>084-2020</t>
  </si>
  <si>
    <t>SUMINISTRO DE OCTEOTRIDE MARCADO CON TC99 PARA ESTUDIO DE TUMORES NEUROENDOCRINOS</t>
  </si>
  <si>
    <t>087-2020</t>
  </si>
  <si>
    <t>MÍNIMA CUANTÍA</t>
  </si>
  <si>
    <t>109-2020</t>
  </si>
  <si>
    <t>SELECCIÓN ABREVIADA PARA LA PRESTACIÓN DE SERVICIOS  DE SALUD</t>
  </si>
  <si>
    <t>PRESTACION DE SERVICIOS DE SALUD</t>
  </si>
  <si>
    <t>SOCIEDAD DE CIRUGIA OCULAR S.A.</t>
  </si>
  <si>
    <t>CONTRATAR LOS SERVICIOS QUIRÚRGICOS EN CALIDAD DE DERECHOS DE SALAS, SERVICIO DE ANESTESIA, EXÁMENES DIAGNÓSTICOS Y COMPLEMENTARIOS PARA PROCEDIMIENTOS DE CIRUGÍAS DEL ÁREA DE OFTALMOLOGÍA QUE SE REQUIERAN POR PARTE DEL HOSPITAL MILITAR CENTRAL</t>
  </si>
  <si>
    <t>ALFONSO MARIA UCROS CUELLAR</t>
  </si>
  <si>
    <t>CALLE 98 N° 15-17</t>
  </si>
  <si>
    <t>6257723</t>
  </si>
  <si>
    <t>info@cirugiaocular.com.co</t>
  </si>
  <si>
    <t>SUBDIRECCIÓN DE APOYO</t>
  </si>
  <si>
    <t>123-2020</t>
  </si>
  <si>
    <t>SELECCIÓN ABREVIADA</t>
  </si>
  <si>
    <t>145-2020</t>
  </si>
  <si>
    <t>INSTRUMENTACION S.A</t>
  </si>
  <si>
    <t>MANTENIMIENTOO PPREVENTIVO Y LOS CORRECTIVOS QUE SEAN NECESARIOS INCLUIDO REPUESTOS ORIGINALES NUEVOS NO REMANUFACTURADOS PARA LOS EQUIPOS DE MARCA CARE-FUSION, AVEA Y EMBLA (VENTILADORES, EQUIPO DE FUNCION PULMONAR Y POLISOMNOGRAFIA) DE LOS SERVICIOS DE NEUMOLOGIA, TERPIA REESPIRATORIA-UCIS Y LABORATORIO DE ELECTROENEFALOGRAMA DEL HOSPITAL MILITAR CENTRAL</t>
  </si>
  <si>
    <t>NANCY CHAPARRO</t>
  </si>
  <si>
    <t xml:space="preserve">RAFAEL CAMACHO VILLAMIL </t>
  </si>
  <si>
    <t>KR 15A 118 12</t>
  </si>
  <si>
    <t>instrumentacion@instrumentacion.com.co</t>
  </si>
  <si>
    <t>135-2020</t>
  </si>
  <si>
    <t>RP MEDICOS S.A</t>
  </si>
  <si>
    <t>SUMINISTRO DE ELEMENTOS DE CURACION (MEDULA OSEA) DESTINADOS A LA ATENCION DE PACIENTES DEL HOSPITAL MILITAR CENTRAL</t>
  </si>
  <si>
    <t>CONTRATACION DIRECTA</t>
  </si>
  <si>
    <t>133-2020</t>
  </si>
  <si>
    <t xml:space="preserve">MACROSEARCH S.A.S </t>
  </si>
  <si>
    <t>MANTENIMIENTO PREVENTIVO Y LOS CORRECTIVOS QUE SEAN NECESARIOS INCLUIDO EL SUMINISTRO DE REPUESTOS ORIGINALES NUEVOS NO REMANUFACTURADOS PARA LOS EQUIPOS MARCA THERMO FISHER SCIENTIFIC (PROCESADOR AUTOMATICO DE TEJIDOS, ESTACION DE MACROSCOPIA, CITOCENTRIFUGA,  CRIOSTATO ELECTRONICO Y REFRIGERADORPARA CADAVERES)  DEL SERVICIO DE PATOLOGIA DEL HOSPITAL MILITAR CENTRAL</t>
  </si>
  <si>
    <t>GILBERTO ROMERO ARDILA</t>
  </si>
  <si>
    <t>LUZ AMPARO RAMIREZ AGUDELO</t>
  </si>
  <si>
    <t>CALLE 103 # 45 A - 29</t>
  </si>
  <si>
    <t>MACROSEARCH@MACROSEARCH.COM.CO</t>
  </si>
  <si>
    <t>IMPULSORES INTERNACIONALES S.A.S</t>
  </si>
  <si>
    <t>Julian Ricardo Russi Ramirez</t>
  </si>
  <si>
    <t>Av. Cra. 45 No. 147 - 66</t>
  </si>
  <si>
    <t>ventasmedicos@impulmedicos.com</t>
  </si>
  <si>
    <t>147-2020</t>
  </si>
  <si>
    <t>RIESGO DE FRACTURA</t>
  </si>
  <si>
    <t>CONTRATACION DE LA PRESTACION DE SERVICIOS DE SALUD PARA LA REALIZACION DE ESTUDIOS DE ALERGIA MEDIANTE EL EMPLEO DE PRUEBAS CUTANEAS DE PUNCION PRICK TEST, PRUEBAS DE PARCHE O EPICUTANEA Y REALIZACION DE INMUNOTERAPIA ESPECIFICA CON ALERGENOS, REQUERIDOS CON EL OBJETO DE MEJORAR LOS PROCESOS DE DIAGNOSTICO, TRATAMIENTO DE PATOLOGIAS ALERGICAS E INMUNOLOGICAS Y CONSULTA AMBULATORIA DE ALERGOLOGIA E INMUNOLOGIA PARA PACIENTES PEDIATRICOS Y ADULTOS DEL HOSPITAL MILITAR CENTRAL</t>
  </si>
  <si>
    <t>YESID ALBERTO MUÑOZ URREGO</t>
  </si>
  <si>
    <t>CRA 12 # 98-38</t>
  </si>
  <si>
    <t>subdireccioncomercial@cayre.co</t>
  </si>
  <si>
    <t xml:space="preserve">MYRIAM LUCIA AVILA </t>
  </si>
  <si>
    <t>156-2020</t>
  </si>
  <si>
    <t>148-2020</t>
  </si>
  <si>
    <t>LABTRONICS S.A.S</t>
  </si>
  <si>
    <t>SUMINISTRO DE INSUMOS Y REACTIVOS PARA REALIZAR TECNICAS INMUNOHISTOQUIMICA, ESTUDIOS DE CITOGENETICA CONVENCIONAL Y BIOLOGIA MOLECULAR Y PCR PARA ENFERMEDADES TUMORALES Y METABOLICAS (LOTES 1 Y 4)</t>
  </si>
  <si>
    <t>Jorge Luis Rodriguez Alvarado</t>
  </si>
  <si>
    <t>Calle 101 a # 47a -09</t>
  </si>
  <si>
    <t>comercial@labtronics.net</t>
  </si>
  <si>
    <t>159-2020</t>
  </si>
  <si>
    <t>LM INSTRUMENTS S.A</t>
  </si>
  <si>
    <t>SUMINISTRO DE ELEMENTOS  DE CURACION (FILTRO ANTIBACTERIAL, INTERCAMBIADOR DE CALOR) DESTINADOS A LA ATENCION DE PACIENTES DEL HOSPITAL MILITAR CENTRAL</t>
  </si>
  <si>
    <t>JOSE LISANDRO GONZALEZ AGUILAR</t>
  </si>
  <si>
    <t>aslicitacion2@lminstruments.com.co</t>
  </si>
  <si>
    <t>Carrera 68D No. 25B-86 Oficina 518</t>
  </si>
  <si>
    <t>INVERSIONES AJOVECO S.A</t>
  </si>
  <si>
    <t>121-2020</t>
  </si>
  <si>
    <t>VYGON COLOMBIA S.A</t>
  </si>
  <si>
    <t>SUMINISTRO DE AGUJAS CON ALAS ADULTO Y PEDIATRICO DESTINADOS A LA ATENCION DE PACIENTES DEL HOSPITAL MILITAR CENTRAL</t>
  </si>
  <si>
    <t>JAIME ANTONIO ADDIE GUZMAN</t>
  </si>
  <si>
    <t>CALLE 79 No 74 - 29</t>
  </si>
  <si>
    <t>mangel@vygon.com.co</t>
  </si>
  <si>
    <t>PRESTACION DE SERVICIO</t>
  </si>
  <si>
    <t>SE SOLICITA LIBERACION POR VALOR DE $20,000,000 SE LIBERA EL DIA 17-08-2020</t>
  </si>
  <si>
    <t>177-2020</t>
  </si>
  <si>
    <t>PROFESIONALES GINECOLOGICOS S.A PROGYNE S.A</t>
  </si>
  <si>
    <t>MANTENIMIENTO PREVENTIVO Y CORRECTIVO QUE SEAN NECESARIOS, SUMINISTRO DE REPUESTOS, ACCESORIOS, INSUMOS Y CONSUMIBLES ORIGINALES NUEVOS NO REMANUFACTURADOS PARA LA CAMARA DE RADIACION ULTRAVIOLETA FOUVA DEL SERVICIO DE DERMATOLOGIA DEL HOSPITAL MILITAR CENTRAL</t>
  </si>
  <si>
    <t>SANDRA MILENA BARRERA MARULANDA</t>
  </si>
  <si>
    <t>VENTAS@PROGYNE.COM</t>
  </si>
  <si>
    <t>CALLE10B #28-68</t>
  </si>
  <si>
    <t>VALOR REDUCCION</t>
  </si>
  <si>
    <t>VALOR ADICION</t>
  </si>
  <si>
    <t xml:space="preserve">MINIMA CUANTIA </t>
  </si>
  <si>
    <t>176-2020</t>
  </si>
  <si>
    <t>MANTENIMIENTO PREVENTIVO Y LOS CORRECTIVOS QUE SEAN NECESARIOS INCLUIDO REPUESTOS ORIGINALES NUEVOS NO REMANUFACTURADOS PARA LOS EQUIPOS DE MARCA MEDRAD (MONITOR DE SIGNOS VITALES PARA RESONANCIA MAGNETICA) DEL SERVICIO DE IMÁGENES DIAGNOSTICAS DEL HOSPITAL MILITAR CENTRAL</t>
  </si>
  <si>
    <t>ESTEBAN LIZARAZO LIZARAZO</t>
  </si>
  <si>
    <t>TRANSVERSAL 23 No. 93-23</t>
  </si>
  <si>
    <t>217-2020</t>
  </si>
  <si>
    <t>ASOCIACION DE RECICLADORES CRECER SIN FRONTERAS - ARCRECIFRONT</t>
  </si>
  <si>
    <t>SERVICIO DE RECOLECCIÓN, SEGREGACIÓN Y APROVECHAMIENTO DE LOS RESIDUOS RECICLABLES NO PELIGROSOS QUE SE PRODUCEN EN EL HOSPITAL MILITAR CENTRAL.</t>
  </si>
  <si>
    <t>HUBER MUÑOZ</t>
  </si>
  <si>
    <t>Carrera 1a # 40a- 66 SUR / Calle 1 B # 5a-71</t>
  </si>
  <si>
    <t>crecifront@yahoo.es</t>
  </si>
  <si>
    <t>214-2020</t>
  </si>
  <si>
    <t>SEGUROS</t>
  </si>
  <si>
    <t>LA PREVISORA S.A</t>
  </si>
  <si>
    <t>CONTRATACIÓN DE LAS POLIZAS QUE CONFORMAN EL PROGRAMA DE SEGUROS PARA AMPARAR LOS BIENES E INTERESES PATRIMONIALES DEL HOSPITAL MILITAR CENTRAL Y AQUELLOS POR LOS CUALES SEA O LLEGARE A SER LEGALMENTE RESPONSABLE DENTRO Y FUERA DEL TERRITORIO NACIONAL”. LOTE No 2</t>
  </si>
  <si>
    <t>NELSON OSWALDO MOSSOS CHAVEZ</t>
  </si>
  <si>
    <t>SILVIA LUCIA REYES ACEVEDO</t>
  </si>
  <si>
    <t>CALLE 57 No.9-07</t>
  </si>
  <si>
    <t>carlos.sua@previsora.gov.co</t>
  </si>
  <si>
    <t>213-2020</t>
  </si>
  <si>
    <t>CHUBB SEGUROS</t>
  </si>
  <si>
    <t xml:space="preserve">CONTRATACIÓN DE LAS POLIZAS QUE CONFORMAN EL PROGRAMA DE SEGUROS PARA AMPARAR LOS BIENES E INTERESES PATRIMONIALES DEL HOSPITAL MILITAR CENTRAL Y AQUELLOS POR LOS CUALES SEA O LLEGARE A SER LEGALMENTE RESPONSABLE DENTRO Y FUERA DEL TERRITORIO NACIONAL”. LOTE No 1 </t>
  </si>
  <si>
    <t>LORENA GUTIERREZ FLORES</t>
  </si>
  <si>
    <t>Cra 7 No. 71-21 Torre B Piso 7</t>
  </si>
  <si>
    <t>diana.florez@chubb.com</t>
  </si>
  <si>
    <t>220-2020</t>
  </si>
  <si>
    <t>GASTROMEDICS S.A.S</t>
  </si>
  <si>
    <t>PRESTACION DE SERVICIOS DE SALUD PARA LA REALIZACION DE EXAMENES DE ULTRASONOGRAFIA ENDOSCOPICA DIGESTIVA PARA USUARIOS DEL HOSPITAL MILITAR CENTRAL</t>
  </si>
  <si>
    <t>CAROLINA ISABEL SANCHEZ MARRUGO</t>
  </si>
  <si>
    <t>YANIRA GARCIA BELLO</t>
  </si>
  <si>
    <t>av cll 127 No 19a-28 Cs 303</t>
  </si>
  <si>
    <t>gastromedics@hotmail.com</t>
  </si>
  <si>
    <t>233-2020</t>
  </si>
  <si>
    <t>HELPEN S.A.S</t>
  </si>
  <si>
    <t>PRESTACIÓN DE SERVICIOS INTEGRALES DE ORTOPEDIA Y TRAUMATOLOGIA, NEUROMONITOREO, ULTRASONIDO, PLANEACION VIRTUAL Y 3D. SUMINISTRO DE MATERIAL DE OSTEOSÍNTESIS, DISPOSITIVOS MEDICOS, SUSTITUTOS ÓSEOS Y PROTESIS A MEDIDA, PARA LOS SERVICIOS QUIRÚRGICOS (ORTOPEDIA, MAXILOFACIAL, CIRUGIA PLASTICA, OTORRINOLARINGOLOGIA, NEUROCIRUGIA) DEL HOSPITAL MILITAR CENTRAL. CON EL FIN DE CUBRIR LA VIGENCIA 2020, 2021 Y 2022</t>
  </si>
  <si>
    <t>CARLOS ARNUL SATIZABAL AZUERO</t>
  </si>
  <si>
    <t>Carrera 9A No 17-55 Sur Piso 2</t>
  </si>
  <si>
    <t>helpensas@gmail.com</t>
  </si>
  <si>
    <t>229-2020</t>
  </si>
  <si>
    <t>NOVATECNICA S.A.S</t>
  </si>
  <si>
    <t>MANTENIMIENTO PREVENTIVO Y CORRECTIVO QUE SEA NECESARIO, INCLUIDO REPUESTOS ORIGINALES NUEVOS NO REMANUFACTURADOS PARA EQUIPO DE ELECTROMIOGRAFIA DE MARCA NIHON KOHDEN DEL SERVICIODE FISIATRIA DEL HOSPITAL MILITAR CENTRAL</t>
  </si>
  <si>
    <t>leydy.cubillos@grupoamarey.com</t>
  </si>
  <si>
    <t>JUAN CARLOS LUQUE - RICARDO SILVA RUEDA - CAMILO ALBERTO ESLAVA JACOME - JOSE IGNACIO SANCHEZ - RAMON BUENO</t>
  </si>
  <si>
    <t>CONTRATISTA</t>
  </si>
  <si>
    <t>326-2020</t>
  </si>
  <si>
    <t>ARRENDAMIENTO DE DOS EQUIPOS DE RADIOLOGIA DIGITAL (CONVENCIONAL Y FLUROSCOPIO) Y UN MAMOGRAFO DIGITAL DIRECTO, LOS CUALES DEBEN INCLUIR ADECUACION E INSTALACION MANTENIMIENTO PREVENTIVO, PREDICTIVO, CORRECTIVO Y SOPORT TECNICO (LOTES 1 Y 3)</t>
  </si>
  <si>
    <t>327-2020</t>
  </si>
  <si>
    <t>ARRENDAMIENTO DE DOS EQUIPOS DE RADIOLOGIA DIGITAL (CONVENCIONAL Y FLUROSCOPIO) Y UN MAMOGRAFO DIGITAL DIRECTO, LOS CUALES DEBEN INCLUIR ADECUACION E INSTALACION MANTENIMIENTO PREVENTIVO, PREDICTIVO, CORRECTIVO Y SOPORT TECNICO (LOTES 2)</t>
  </si>
  <si>
    <t>330-2020</t>
  </si>
  <si>
    <t>GENERAL MEDICA DE COLOMBIA S.A - GEMEDCO S.A</t>
  </si>
  <si>
    <t>ARRENDAMIENTO DE UN (1) EQUIPO DE RESONADOR MAGNÉTICO INCLUYENDO INSTALACIÓN, MANTENIMIENTO PREVENTIVO, CORRECTIVO Y SOPORTE TÉCNICO PARA LOS DIFERENTES SERVICIOS DEL HOSPITAL MILITAR CENTRAL</t>
  </si>
  <si>
    <t>LUZ STELLA GÓMEZ GÓMEZ</t>
  </si>
  <si>
    <t>CALLE 103 No. 14 A - 43</t>
  </si>
  <si>
    <t>contratacion@gemedco.com</t>
  </si>
  <si>
    <t>308-2020</t>
  </si>
  <si>
    <t>SUMINISTRO DE GASES MEDICINALES PARA LOS DIFERENTES SERVICIOS QUE PRESTA EL HOSPITAL MILITAR CENTRAL”. CON EL FIN DE CUBRIR LA VIGENCIA 2020, 2021 Y 2022</t>
  </si>
  <si>
    <t xml:space="preserve">MARIO MENA </t>
  </si>
  <si>
    <t xml:space="preserve">FECHA INICIO DEL CONTRATO </t>
  </si>
  <si>
    <t>FECHA SUSCRIPCION CONTRATO</t>
  </si>
  <si>
    <t>901194658</t>
  </si>
  <si>
    <t>JEFE MARTHA ROMERO</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</si>
</sst>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64" formatCode="_-&quot;$&quot;* #,##0_-;\-&quot;$&quot;* #,##0_-;_-&quot;$&quot;* &quot;-&quot;_-;_-@_-"/>
    <numFmt numFmtId="165" formatCode="_-&quot;$&quot;* #,##0.00_-;\-&quot;$&quot;* #,##0.00_-;_-&quot;$&quot;* &quot;-&quot;??_-;_-@_-"/>
    <numFmt numFmtId="166" formatCode="[$$-240A]\ #,##0"/>
    <numFmt numFmtId="167" formatCode="&quot;$&quot;\ #,##0"/>
    <numFmt numFmtId="168" formatCode="yyyy\-mm\-dd;@"/>
    <numFmt numFmtId="169" formatCode="&quot;$&quot;#,##0"/>
    <numFmt numFmtId="171" formatCode="d/mm/yyyy;@"/>
  </numFmts>
  <fonts count="8" x14ac:knownFonts="1">
    <font>
      <sz val="11"/>
      <color theme="1"/>
      <name val="Calibri"/>
      <family val="2"/>
      <scheme val="minor"/>
    </font>
    <font>
      <sz val="11"/>
      <color theme="1"/>
      <name val="Calibri"/>
      <family val="2"/>
      <scheme val="minor"/>
    </font>
    <font>
      <sz val="10"/>
      <name val="Arial"/>
      <family val="2"/>
    </font>
    <font>
      <b/>
      <sz val="10"/>
      <name val="Calibri"/>
      <family val="2"/>
      <scheme val="minor"/>
    </font>
    <font>
      <b/>
      <sz val="10"/>
      <color theme="1"/>
      <name val="Calibri"/>
      <family val="2"/>
      <scheme val="minor"/>
    </font>
    <font>
      <sz val="10"/>
      <color theme="1"/>
      <name val="Calibri"/>
      <family val="2"/>
      <scheme val="minor"/>
    </font>
    <font>
      <sz val="10"/>
      <name val="Calibri"/>
      <family val="2"/>
      <scheme val="minor"/>
    </font>
    <font>
      <b/>
      <sz val="1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s>
  <borders count="12">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3">
    <xf numFmtId="0" fontId="0" fillId="0" borderId="0"/>
    <xf numFmtId="165" fontId="1" fillId="0" borderId="0" applyFont="0" applyFill="0" applyBorder="0" applyAlignment="0" applyProtection="0"/>
    <xf numFmtId="0" fontId="2" fillId="0" borderId="0"/>
  </cellStyleXfs>
  <cellXfs count="41">
    <xf numFmtId="0" fontId="0" fillId="0" borderId="0" xfId="0"/>
    <xf numFmtId="0" fontId="5" fillId="0" borderId="0" xfId="0" applyFont="1"/>
    <xf numFmtId="49" fontId="4" fillId="2" borderId="10" xfId="0" applyNumberFormat="1" applyFont="1" applyFill="1" applyBorder="1" applyAlignment="1">
      <alignment horizontal="center" vertical="center" wrapText="1"/>
    </xf>
    <xf numFmtId="0" fontId="6" fillId="2" borderId="11" xfId="0" applyFont="1" applyFill="1" applyBorder="1" applyAlignment="1">
      <alignment vertical="center" wrapText="1"/>
    </xf>
    <xf numFmtId="0" fontId="5" fillId="2" borderId="11" xfId="0" applyFont="1" applyFill="1" applyBorder="1" applyAlignment="1">
      <alignment horizontal="justify" vertical="center" wrapText="1"/>
    </xf>
    <xf numFmtId="167" fontId="5" fillId="2" borderId="10" xfId="0" applyNumberFormat="1" applyFont="1" applyFill="1" applyBorder="1" applyAlignment="1">
      <alignment horizontal="center" vertical="center"/>
    </xf>
    <xf numFmtId="0" fontId="5" fillId="0" borderId="10" xfId="0" applyFont="1" applyBorder="1" applyAlignment="1">
      <alignment horizontal="center" vertical="center" wrapText="1"/>
    </xf>
    <xf numFmtId="14" fontId="5" fillId="0" borderId="10" xfId="0" applyNumberFormat="1" applyFont="1" applyBorder="1" applyAlignment="1">
      <alignment horizontal="center" vertical="center" wrapText="1"/>
    </xf>
    <xf numFmtId="14" fontId="5" fillId="0" borderId="11" xfId="0" applyNumberFormat="1" applyFont="1" applyBorder="1" applyAlignment="1">
      <alignment horizontal="center" vertical="center" wrapText="1"/>
    </xf>
    <xf numFmtId="0" fontId="5" fillId="0" borderId="11" xfId="0" applyFont="1" applyBorder="1" applyAlignment="1">
      <alignment horizontal="center" vertical="center" wrapText="1"/>
    </xf>
    <xf numFmtId="49" fontId="5" fillId="2" borderId="10" xfId="0" applyNumberFormat="1" applyFont="1" applyFill="1" applyBorder="1" applyAlignment="1">
      <alignment horizontal="center" vertical="center" wrapText="1"/>
    </xf>
    <xf numFmtId="168" fontId="5" fillId="3" borderId="10" xfId="0" applyNumberFormat="1" applyFont="1" applyFill="1" applyBorder="1" applyAlignment="1">
      <alignment horizontal="center" vertical="center" wrapText="1"/>
    </xf>
    <xf numFmtId="168" fontId="5" fillId="0" borderId="0" xfId="0" applyNumberFormat="1" applyFont="1"/>
    <xf numFmtId="166" fontId="3" fillId="4" borderId="9" xfId="0" applyNumberFormat="1" applyFont="1" applyFill="1" applyBorder="1" applyAlignment="1">
      <alignment horizontal="center" vertical="center" wrapText="1"/>
    </xf>
    <xf numFmtId="167" fontId="4" fillId="4" borderId="9" xfId="1" applyNumberFormat="1" applyFont="1" applyFill="1" applyBorder="1" applyAlignment="1">
      <alignment horizontal="center" vertical="center" wrapText="1"/>
    </xf>
    <xf numFmtId="4" fontId="3" fillId="4" borderId="9" xfId="0" applyNumberFormat="1" applyFont="1" applyFill="1" applyBorder="1" applyAlignment="1">
      <alignment horizontal="center" vertical="center" wrapText="1"/>
    </xf>
    <xf numFmtId="4" fontId="3" fillId="4" borderId="4" xfId="0" applyNumberFormat="1" applyFont="1" applyFill="1" applyBorder="1" applyAlignment="1">
      <alignment horizontal="center" vertical="center" wrapText="1"/>
    </xf>
    <xf numFmtId="168" fontId="3" fillId="4" borderId="9" xfId="0" applyNumberFormat="1" applyFont="1" applyFill="1" applyBorder="1" applyAlignment="1">
      <alignment horizontal="center" vertical="center" wrapText="1"/>
    </xf>
    <xf numFmtId="49" fontId="3" fillId="4" borderId="9" xfId="0" applyNumberFormat="1" applyFont="1" applyFill="1" applyBorder="1" applyAlignment="1">
      <alignment horizontal="center" vertical="center" wrapText="1"/>
    </xf>
    <xf numFmtId="49" fontId="5" fillId="0" borderId="10" xfId="0" applyNumberFormat="1" applyFont="1" applyBorder="1" applyAlignment="1">
      <alignment horizontal="center" vertical="center" wrapText="1"/>
    </xf>
    <xf numFmtId="0" fontId="6" fillId="2" borderId="11" xfId="0" applyFont="1" applyFill="1" applyBorder="1" applyAlignment="1">
      <alignment horizontal="center" vertical="center" wrapText="1"/>
    </xf>
    <xf numFmtId="169" fontId="5" fillId="2" borderId="10" xfId="0" applyNumberFormat="1" applyFont="1" applyFill="1" applyBorder="1" applyAlignment="1">
      <alignment horizontal="center" vertical="center"/>
    </xf>
    <xf numFmtId="49" fontId="7" fillId="2" borderId="10" xfId="0" applyNumberFormat="1" applyFont="1" applyFill="1" applyBorder="1" applyAlignment="1">
      <alignment horizontal="center" vertical="center" wrapText="1"/>
    </xf>
    <xf numFmtId="49" fontId="3" fillId="4" borderId="2" xfId="0" applyNumberFormat="1" applyFont="1" applyFill="1" applyBorder="1" applyAlignment="1">
      <alignment horizontal="center" vertical="center" wrapText="1"/>
    </xf>
    <xf numFmtId="0" fontId="5" fillId="4" borderId="0" xfId="0" applyFont="1" applyFill="1"/>
    <xf numFmtId="164" fontId="5" fillId="2" borderId="10" xfId="1" applyNumberFormat="1" applyFont="1" applyFill="1" applyBorder="1" applyAlignment="1">
      <alignment horizontal="center" vertical="center"/>
    </xf>
    <xf numFmtId="164" fontId="7" fillId="2" borderId="10" xfId="1" applyNumberFormat="1" applyFont="1" applyFill="1" applyBorder="1" applyAlignment="1">
      <alignment horizontal="center" vertical="center"/>
    </xf>
    <xf numFmtId="166" fontId="3" fillId="4" borderId="3" xfId="0" applyNumberFormat="1" applyFont="1" applyFill="1" applyBorder="1" applyAlignment="1">
      <alignment horizontal="center" vertical="center" wrapText="1"/>
    </xf>
    <xf numFmtId="171" fontId="6" fillId="3" borderId="10" xfId="0" applyNumberFormat="1" applyFont="1" applyFill="1" applyBorder="1" applyAlignment="1">
      <alignment horizontal="center" vertical="center" wrapText="1"/>
    </xf>
    <xf numFmtId="168" fontId="3" fillId="4" borderId="3" xfId="0" applyNumberFormat="1" applyFont="1" applyFill="1" applyBorder="1" applyAlignment="1">
      <alignment horizontal="center" vertical="center" wrapText="1"/>
    </xf>
    <xf numFmtId="49" fontId="3" fillId="4" borderId="1" xfId="0" applyNumberFormat="1" applyFont="1" applyFill="1" applyBorder="1" applyAlignment="1">
      <alignment horizontal="center" vertical="center" wrapText="1"/>
    </xf>
    <xf numFmtId="49" fontId="3" fillId="4" borderId="7" xfId="0" applyNumberFormat="1" applyFont="1" applyFill="1" applyBorder="1" applyAlignment="1">
      <alignment horizontal="center" vertical="center" wrapText="1"/>
    </xf>
    <xf numFmtId="49" fontId="3" fillId="4" borderId="2" xfId="0" applyNumberFormat="1" applyFont="1" applyFill="1" applyBorder="1" applyAlignment="1">
      <alignment horizontal="center" vertical="center" wrapText="1"/>
    </xf>
    <xf numFmtId="49" fontId="3" fillId="4" borderId="8" xfId="0" applyNumberFormat="1" applyFont="1" applyFill="1" applyBorder="1" applyAlignment="1">
      <alignment horizontal="center" vertical="center" wrapText="1"/>
    </xf>
    <xf numFmtId="166" fontId="3" fillId="4" borderId="5" xfId="0" applyNumberFormat="1" applyFont="1" applyFill="1" applyBorder="1" applyAlignment="1">
      <alignment horizontal="center" vertical="center" wrapText="1"/>
    </xf>
    <xf numFmtId="166" fontId="3" fillId="4" borderId="3" xfId="0" applyNumberFormat="1" applyFont="1" applyFill="1" applyBorder="1" applyAlignment="1">
      <alignment horizontal="center" vertical="center" wrapText="1"/>
    </xf>
    <xf numFmtId="166" fontId="3" fillId="4" borderId="4" xfId="0" applyNumberFormat="1" applyFont="1" applyFill="1" applyBorder="1" applyAlignment="1">
      <alignment horizontal="center" vertical="center" wrapText="1"/>
    </xf>
    <xf numFmtId="49" fontId="3" fillId="4" borderId="6" xfId="0" applyNumberFormat="1" applyFont="1" applyFill="1" applyBorder="1" applyAlignment="1">
      <alignment horizontal="center" vertical="center" wrapText="1"/>
    </xf>
    <xf numFmtId="49" fontId="3" fillId="4" borderId="0" xfId="0" applyNumberFormat="1" applyFont="1" applyFill="1" applyBorder="1" applyAlignment="1">
      <alignment horizontal="center" vertical="center" wrapText="1"/>
    </xf>
    <xf numFmtId="0" fontId="4" fillId="4" borderId="5" xfId="0" applyFont="1" applyFill="1" applyBorder="1" applyAlignment="1">
      <alignment horizontal="center"/>
    </xf>
    <xf numFmtId="0" fontId="4" fillId="4" borderId="3" xfId="0" applyFont="1" applyFill="1" applyBorder="1" applyAlignment="1">
      <alignment horizontal="center"/>
    </xf>
  </cellXfs>
  <cellStyles count="3">
    <cellStyle name="Moneda" xfId="1" builtinId="4"/>
    <cellStyle name="Normal" xfId="0" builtinId="0"/>
    <cellStyle name="Normal 18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18</xdr:col>
          <xdr:colOff>0</xdr:colOff>
          <xdr:row>26</xdr:row>
          <xdr:rowOff>0</xdr:rowOff>
        </xdr:from>
        <xdr:to>
          <xdr:col>18</xdr:col>
          <xdr:colOff>219075</xdr:colOff>
          <xdr:row>27</xdr:row>
          <xdr:rowOff>66675</xdr:rowOff>
        </xdr:to>
        <xdr:sp macro="" textlink="">
          <xdr:nvSpPr>
            <xdr:cNvPr id="1142" name="Control 118" hidden="1">
              <a:extLst>
                <a:ext uri="{63B3BB69-23CF-44E3-9099-C40C66FF867C}">
                  <a14:compatExt spid="_x0000_s1142"/>
                </a:ext>
                <a:ext uri="{FF2B5EF4-FFF2-40B4-BE49-F238E27FC236}">
                  <a16:creationId xmlns:a16="http://schemas.microsoft.com/office/drawing/2014/main" xmlns="" id="{00000000-0008-0000-0000-000076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info@cirugiaocular.com.co" TargetMode="External"/><Relationship Id="rId6" Type="http://schemas.openxmlformats.org/officeDocument/2006/relationships/image" Target="../media/image1.emf"/><Relationship Id="rId5" Type="http://schemas.openxmlformats.org/officeDocument/2006/relationships/control" Target="../activeX/activeX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dimension ref="A1:AB26"/>
  <sheetViews>
    <sheetView tabSelected="1" zoomScaleNormal="100" workbookViewId="0">
      <pane xSplit="1" ySplit="2" topLeftCell="L3" activePane="bottomRight" state="frozen"/>
      <selection pane="topRight" activeCell="B1" sqref="B1"/>
      <selection pane="bottomLeft" activeCell="A3" sqref="A3"/>
      <selection pane="bottomRight" activeCell="R3" sqref="R3"/>
    </sheetView>
  </sheetViews>
  <sheetFormatPr baseColWidth="10" defaultRowHeight="12.75" x14ac:dyDescent="0.2"/>
  <cols>
    <col min="1" max="1" width="13.85546875" style="1" customWidth="1"/>
    <col min="2" max="2" width="18.7109375" style="1" customWidth="1"/>
    <col min="3" max="3" width="15.7109375" style="1" customWidth="1"/>
    <col min="4" max="4" width="18.42578125" style="1" customWidth="1"/>
    <col min="5" max="5" width="28.28515625" style="1" customWidth="1"/>
    <col min="6" max="6" width="48.42578125" style="1" customWidth="1"/>
    <col min="7" max="7" width="14.42578125" style="1" hidden="1" customWidth="1"/>
    <col min="8" max="8" width="15.85546875" style="1" hidden="1" customWidth="1"/>
    <col min="9" max="9" width="15.42578125" style="1" hidden="1" customWidth="1"/>
    <col min="10" max="10" width="17.140625" style="1" customWidth="1"/>
    <col min="11" max="11" width="17.28515625" style="1" customWidth="1"/>
    <col min="12" max="13" width="17.140625" style="1" customWidth="1"/>
    <col min="14" max="14" width="16.42578125" style="1" customWidth="1"/>
    <col min="15" max="15" width="19.28515625" style="1" customWidth="1"/>
    <col min="16" max="16" width="14.85546875" style="1" customWidth="1"/>
    <col min="17" max="17" width="13.5703125" style="12" customWidth="1"/>
    <col min="18" max="18" width="15.28515625" style="12" customWidth="1"/>
    <col min="19" max="19" width="28.85546875" style="1" customWidth="1"/>
    <col min="20" max="20" width="22.5703125" style="1" customWidth="1"/>
    <col min="21" max="21" width="25.42578125" style="1" customWidth="1"/>
    <col min="22" max="22" width="19.42578125" style="1" customWidth="1"/>
    <col min="23" max="23" width="13.7109375" style="1" customWidth="1"/>
    <col min="24" max="24" width="22" style="1" customWidth="1"/>
    <col min="25" max="25" width="18.140625" style="1" customWidth="1"/>
    <col min="26" max="26" width="22.5703125" style="1" customWidth="1"/>
    <col min="27" max="27" width="16.5703125" style="1" customWidth="1"/>
    <col min="28" max="28" width="30.42578125" style="1" customWidth="1"/>
    <col min="29" max="16384" width="11.42578125" style="1"/>
  </cols>
  <sheetData>
    <row r="1" spans="1:28" s="24" customFormat="1" ht="15.75" customHeight="1" thickBot="1" x14ac:dyDescent="0.25">
      <c r="A1" s="30" t="s">
        <v>17</v>
      </c>
      <c r="B1" s="30" t="s">
        <v>33</v>
      </c>
      <c r="C1" s="32" t="s">
        <v>23</v>
      </c>
      <c r="D1" s="32" t="s">
        <v>4</v>
      </c>
      <c r="E1" s="32" t="s">
        <v>220</v>
      </c>
      <c r="F1" s="30" t="s">
        <v>0</v>
      </c>
      <c r="G1" s="34" t="s">
        <v>1</v>
      </c>
      <c r="H1" s="35"/>
      <c r="I1" s="35"/>
      <c r="J1" s="35"/>
      <c r="K1" s="35"/>
      <c r="L1" s="35"/>
      <c r="M1" s="35"/>
      <c r="N1" s="35"/>
      <c r="O1" s="36"/>
      <c r="P1" s="27"/>
      <c r="Q1" s="39" t="s">
        <v>2</v>
      </c>
      <c r="R1" s="40"/>
      <c r="S1" s="29"/>
      <c r="T1" s="30" t="s">
        <v>20</v>
      </c>
      <c r="U1" s="37" t="s">
        <v>5</v>
      </c>
      <c r="V1" s="38"/>
      <c r="W1" s="38"/>
      <c r="X1" s="38"/>
      <c r="Y1" s="38"/>
      <c r="Z1" s="38"/>
      <c r="AA1" s="38"/>
      <c r="AB1" s="32" t="s">
        <v>19</v>
      </c>
    </row>
    <row r="2" spans="1:28" s="24" customFormat="1" ht="98.25" customHeight="1" thickBot="1" x14ac:dyDescent="0.25">
      <c r="A2" s="31"/>
      <c r="B2" s="31"/>
      <c r="C2" s="32"/>
      <c r="D2" s="33"/>
      <c r="E2" s="33"/>
      <c r="F2" s="31"/>
      <c r="G2" s="13" t="s">
        <v>6</v>
      </c>
      <c r="H2" s="14" t="s">
        <v>176</v>
      </c>
      <c r="I2" s="14" t="s">
        <v>175</v>
      </c>
      <c r="J2" s="15" t="s">
        <v>7</v>
      </c>
      <c r="K2" s="16" t="s">
        <v>8</v>
      </c>
      <c r="L2" s="16" t="s">
        <v>9</v>
      </c>
      <c r="M2" s="16" t="s">
        <v>18</v>
      </c>
      <c r="N2" s="16" t="s">
        <v>22</v>
      </c>
      <c r="O2" s="16" t="s">
        <v>10</v>
      </c>
      <c r="P2" s="16" t="s">
        <v>235</v>
      </c>
      <c r="Q2" s="17" t="s">
        <v>234</v>
      </c>
      <c r="R2" s="17" t="s">
        <v>11</v>
      </c>
      <c r="S2" s="23" t="s">
        <v>3</v>
      </c>
      <c r="T2" s="31"/>
      <c r="U2" s="18" t="s">
        <v>12</v>
      </c>
      <c r="V2" s="18" t="s">
        <v>34</v>
      </c>
      <c r="W2" s="18" t="s">
        <v>21</v>
      </c>
      <c r="X2" s="18" t="s">
        <v>13</v>
      </c>
      <c r="Y2" s="18" t="s">
        <v>14</v>
      </c>
      <c r="Z2" s="18" t="s">
        <v>15</v>
      </c>
      <c r="AA2" s="18" t="s">
        <v>16</v>
      </c>
      <c r="AB2" s="32"/>
    </row>
    <row r="3" spans="1:28" ht="84.95" customHeight="1" x14ac:dyDescent="0.2">
      <c r="A3" s="2" t="s">
        <v>42</v>
      </c>
      <c r="B3" s="6" t="s">
        <v>105</v>
      </c>
      <c r="C3" s="19" t="s">
        <v>27</v>
      </c>
      <c r="D3" s="9" t="s">
        <v>43</v>
      </c>
      <c r="E3" s="3" t="s">
        <v>44</v>
      </c>
      <c r="F3" s="4" t="s">
        <v>45</v>
      </c>
      <c r="G3" s="5">
        <v>15000000</v>
      </c>
      <c r="H3" s="25">
        <v>0</v>
      </c>
      <c r="I3" s="25">
        <v>0</v>
      </c>
      <c r="J3" s="25">
        <v>15000000</v>
      </c>
      <c r="K3" s="25">
        <v>0</v>
      </c>
      <c r="L3" s="25">
        <v>0</v>
      </c>
      <c r="M3" s="25">
        <v>0</v>
      </c>
      <c r="N3" s="25">
        <v>0</v>
      </c>
      <c r="O3" s="25">
        <f t="shared" ref="O3:O5" si="0">SUM(J3:N3)</f>
        <v>15000000</v>
      </c>
      <c r="P3" s="28">
        <v>43872</v>
      </c>
      <c r="Q3" s="11">
        <v>43868</v>
      </c>
      <c r="R3" s="11">
        <v>44561</v>
      </c>
      <c r="S3" s="8" t="s">
        <v>46</v>
      </c>
      <c r="T3" s="7" t="s">
        <v>24</v>
      </c>
      <c r="U3" s="20" t="s">
        <v>47</v>
      </c>
      <c r="V3" s="20">
        <v>900280994</v>
      </c>
      <c r="W3" s="10" t="s">
        <v>38</v>
      </c>
      <c r="X3" s="20" t="s">
        <v>48</v>
      </c>
      <c r="Y3" s="20">
        <v>3114643721</v>
      </c>
      <c r="Z3" s="10" t="s">
        <v>49</v>
      </c>
      <c r="AA3" s="10" t="s">
        <v>25</v>
      </c>
      <c r="AB3" s="22"/>
    </row>
    <row r="4" spans="1:28" ht="89.25" customHeight="1" x14ac:dyDescent="0.2">
      <c r="A4" s="2" t="s">
        <v>53</v>
      </c>
      <c r="B4" s="6" t="s">
        <v>105</v>
      </c>
      <c r="C4" s="19" t="s">
        <v>37</v>
      </c>
      <c r="D4" s="9" t="s">
        <v>52</v>
      </c>
      <c r="E4" s="3" t="s">
        <v>54</v>
      </c>
      <c r="F4" s="4" t="s">
        <v>55</v>
      </c>
      <c r="G4" s="5">
        <v>40000000</v>
      </c>
      <c r="H4" s="25">
        <v>0</v>
      </c>
      <c r="I4" s="26">
        <v>20000000</v>
      </c>
      <c r="J4" s="25">
        <f>40000000-20000000</f>
        <v>20000000</v>
      </c>
      <c r="K4" s="25">
        <v>0</v>
      </c>
      <c r="L4" s="25">
        <v>0</v>
      </c>
      <c r="M4" s="25">
        <v>0</v>
      </c>
      <c r="N4" s="25">
        <v>0</v>
      </c>
      <c r="O4" s="25">
        <f t="shared" si="0"/>
        <v>20000000</v>
      </c>
      <c r="P4" s="28">
        <v>43880</v>
      </c>
      <c r="Q4" s="11">
        <v>43879</v>
      </c>
      <c r="R4" s="11">
        <v>44561</v>
      </c>
      <c r="S4" s="8" t="s">
        <v>56</v>
      </c>
      <c r="T4" s="7" t="s">
        <v>41</v>
      </c>
      <c r="U4" s="20" t="s">
        <v>57</v>
      </c>
      <c r="V4" s="20">
        <v>900110259</v>
      </c>
      <c r="W4" s="10" t="s">
        <v>39</v>
      </c>
      <c r="X4" s="20" t="s">
        <v>58</v>
      </c>
      <c r="Y4" s="20">
        <v>2564281</v>
      </c>
      <c r="Z4" s="10" t="s">
        <v>59</v>
      </c>
      <c r="AA4" s="10" t="s">
        <v>25</v>
      </c>
      <c r="AB4" s="22" t="s">
        <v>168</v>
      </c>
    </row>
    <row r="5" spans="1:28" ht="89.25" customHeight="1" x14ac:dyDescent="0.2">
      <c r="A5" s="2" t="s">
        <v>76</v>
      </c>
      <c r="B5" s="6" t="s">
        <v>105</v>
      </c>
      <c r="C5" s="19" t="s">
        <v>75</v>
      </c>
      <c r="D5" s="9" t="s">
        <v>71</v>
      </c>
      <c r="E5" s="3" t="s">
        <v>78</v>
      </c>
      <c r="F5" s="4" t="s">
        <v>83</v>
      </c>
      <c r="G5" s="21">
        <v>53000000</v>
      </c>
      <c r="H5" s="25">
        <v>0</v>
      </c>
      <c r="I5" s="25">
        <v>0</v>
      </c>
      <c r="J5" s="25">
        <v>53000000</v>
      </c>
      <c r="K5" s="25">
        <v>0</v>
      </c>
      <c r="L5" s="25">
        <v>0</v>
      </c>
      <c r="M5" s="25">
        <v>0</v>
      </c>
      <c r="N5" s="25">
        <v>0</v>
      </c>
      <c r="O5" s="25">
        <f t="shared" si="0"/>
        <v>53000000</v>
      </c>
      <c r="P5" s="28">
        <v>43917</v>
      </c>
      <c r="Q5" s="11">
        <v>43916</v>
      </c>
      <c r="R5" s="11">
        <v>44561</v>
      </c>
      <c r="S5" s="8" t="s">
        <v>237</v>
      </c>
      <c r="T5" s="7" t="s">
        <v>41</v>
      </c>
      <c r="U5" s="20" t="s">
        <v>79</v>
      </c>
      <c r="V5" s="20">
        <v>900113048</v>
      </c>
      <c r="W5" s="10" t="s">
        <v>35</v>
      </c>
      <c r="X5" s="20" t="s">
        <v>80</v>
      </c>
      <c r="Y5" s="20" t="s">
        <v>80</v>
      </c>
      <c r="Z5" s="10" t="s">
        <v>81</v>
      </c>
      <c r="AA5" s="10" t="s">
        <v>25</v>
      </c>
      <c r="AB5" s="22"/>
    </row>
    <row r="6" spans="1:28" ht="89.25" customHeight="1" x14ac:dyDescent="0.2">
      <c r="A6" s="2" t="s">
        <v>102</v>
      </c>
      <c r="B6" s="6" t="s">
        <v>105</v>
      </c>
      <c r="C6" s="19" t="s">
        <v>88</v>
      </c>
      <c r="D6" s="9" t="s">
        <v>29</v>
      </c>
      <c r="E6" s="3" t="s">
        <v>97</v>
      </c>
      <c r="F6" s="4" t="s">
        <v>103</v>
      </c>
      <c r="G6" s="21">
        <v>32000000</v>
      </c>
      <c r="H6" s="25">
        <v>0</v>
      </c>
      <c r="I6" s="25">
        <v>0</v>
      </c>
      <c r="J6" s="25">
        <v>32000000</v>
      </c>
      <c r="K6" s="25">
        <v>0</v>
      </c>
      <c r="L6" s="25">
        <v>0</v>
      </c>
      <c r="M6" s="25">
        <v>0</v>
      </c>
      <c r="N6" s="25">
        <v>0</v>
      </c>
      <c r="O6" s="25">
        <f t="shared" ref="O6" si="1">SUM(J6:N6)</f>
        <v>32000000</v>
      </c>
      <c r="P6" s="28">
        <v>43951</v>
      </c>
      <c r="Q6" s="11">
        <v>43951</v>
      </c>
      <c r="R6" s="11">
        <v>44561</v>
      </c>
      <c r="S6" s="8" t="s">
        <v>98</v>
      </c>
      <c r="T6" s="7" t="s">
        <v>41</v>
      </c>
      <c r="U6" s="20" t="s">
        <v>99</v>
      </c>
      <c r="V6" s="20">
        <v>900723227</v>
      </c>
      <c r="W6" s="10" t="s">
        <v>65</v>
      </c>
      <c r="X6" s="20" t="s">
        <v>100</v>
      </c>
      <c r="Y6" s="20">
        <v>7456911</v>
      </c>
      <c r="Z6" s="10" t="s">
        <v>101</v>
      </c>
      <c r="AA6" s="10" t="s">
        <v>25</v>
      </c>
      <c r="AB6" s="22"/>
    </row>
    <row r="7" spans="1:28" ht="102.75" customHeight="1" x14ac:dyDescent="0.2">
      <c r="A7" s="2" t="s">
        <v>106</v>
      </c>
      <c r="B7" s="6" t="s">
        <v>107</v>
      </c>
      <c r="C7" s="19" t="s">
        <v>69</v>
      </c>
      <c r="D7" s="9" t="s">
        <v>108</v>
      </c>
      <c r="E7" s="3" t="s">
        <v>109</v>
      </c>
      <c r="F7" s="4" t="s">
        <v>110</v>
      </c>
      <c r="G7" s="21">
        <v>450000000</v>
      </c>
      <c r="H7" s="25">
        <v>0</v>
      </c>
      <c r="I7" s="25">
        <v>0</v>
      </c>
      <c r="J7" s="25">
        <v>450000000</v>
      </c>
      <c r="K7" s="25">
        <v>0</v>
      </c>
      <c r="L7" s="25">
        <v>0</v>
      </c>
      <c r="M7" s="25">
        <v>0</v>
      </c>
      <c r="N7" s="25">
        <v>0</v>
      </c>
      <c r="O7" s="25">
        <f t="shared" ref="O7" si="2">SUM(J7:N7)</f>
        <v>450000000</v>
      </c>
      <c r="P7" s="28">
        <v>43992</v>
      </c>
      <c r="Q7" s="11">
        <v>43992</v>
      </c>
      <c r="R7" s="11">
        <v>44561</v>
      </c>
      <c r="S7" s="8" t="s">
        <v>51</v>
      </c>
      <c r="T7" s="7" t="s">
        <v>24</v>
      </c>
      <c r="U7" s="20" t="s">
        <v>111</v>
      </c>
      <c r="V7" s="20">
        <v>800231602</v>
      </c>
      <c r="W7" s="10" t="s">
        <v>39</v>
      </c>
      <c r="X7" s="10" t="s">
        <v>112</v>
      </c>
      <c r="Y7" s="10" t="s">
        <v>113</v>
      </c>
      <c r="Z7" s="10" t="s">
        <v>114</v>
      </c>
      <c r="AA7" s="20" t="s">
        <v>25</v>
      </c>
      <c r="AB7" s="22"/>
    </row>
    <row r="8" spans="1:28" ht="103.5" customHeight="1" x14ac:dyDescent="0.2">
      <c r="A8" s="2" t="s">
        <v>161</v>
      </c>
      <c r="B8" s="6" t="s">
        <v>105</v>
      </c>
      <c r="C8" s="19" t="s">
        <v>96</v>
      </c>
      <c r="D8" s="9" t="s">
        <v>29</v>
      </c>
      <c r="E8" s="3" t="s">
        <v>162</v>
      </c>
      <c r="F8" s="4" t="s">
        <v>163</v>
      </c>
      <c r="G8" s="21">
        <v>40000000</v>
      </c>
      <c r="H8" s="25">
        <v>0</v>
      </c>
      <c r="I8" s="25">
        <v>0</v>
      </c>
      <c r="J8" s="25">
        <v>40000000</v>
      </c>
      <c r="K8" s="25">
        <v>0</v>
      </c>
      <c r="L8" s="25">
        <v>0</v>
      </c>
      <c r="M8" s="25">
        <v>0</v>
      </c>
      <c r="N8" s="25">
        <v>0</v>
      </c>
      <c r="O8" s="25">
        <f t="shared" ref="O8:O10" si="3">SUM(J8:N8)</f>
        <v>40000000</v>
      </c>
      <c r="P8" s="28">
        <v>44048</v>
      </c>
      <c r="Q8" s="11">
        <v>44048</v>
      </c>
      <c r="R8" s="11">
        <v>44561</v>
      </c>
      <c r="S8" s="8" t="s">
        <v>237</v>
      </c>
      <c r="T8" s="7" t="s">
        <v>41</v>
      </c>
      <c r="U8" s="20" t="s">
        <v>164</v>
      </c>
      <c r="V8" s="20">
        <v>802000335</v>
      </c>
      <c r="W8" s="10" t="s">
        <v>32</v>
      </c>
      <c r="X8" s="20" t="s">
        <v>165</v>
      </c>
      <c r="Y8" s="20">
        <v>3730963</v>
      </c>
      <c r="Z8" s="10" t="s">
        <v>166</v>
      </c>
      <c r="AA8" s="10" t="s">
        <v>25</v>
      </c>
      <c r="AB8" s="22"/>
    </row>
    <row r="9" spans="1:28" ht="103.5" customHeight="1" x14ac:dyDescent="0.2">
      <c r="A9" s="2" t="s">
        <v>129</v>
      </c>
      <c r="B9" s="6" t="s">
        <v>105</v>
      </c>
      <c r="C9" s="19" t="s">
        <v>104</v>
      </c>
      <c r="D9" s="9" t="s">
        <v>60</v>
      </c>
      <c r="E9" s="3" t="s">
        <v>130</v>
      </c>
      <c r="F9" s="4" t="s">
        <v>131</v>
      </c>
      <c r="G9" s="21">
        <v>22538600</v>
      </c>
      <c r="H9" s="25">
        <v>0</v>
      </c>
      <c r="I9" s="25">
        <v>0</v>
      </c>
      <c r="J9" s="25">
        <v>22538600</v>
      </c>
      <c r="K9" s="25">
        <v>0</v>
      </c>
      <c r="L9" s="25">
        <v>0</v>
      </c>
      <c r="M9" s="25">
        <v>0</v>
      </c>
      <c r="N9" s="25">
        <v>0</v>
      </c>
      <c r="O9" s="25">
        <f t="shared" si="3"/>
        <v>22538600</v>
      </c>
      <c r="P9" s="28">
        <v>44406</v>
      </c>
      <c r="Q9" s="11">
        <v>44047</v>
      </c>
      <c r="R9" s="11">
        <v>44561</v>
      </c>
      <c r="S9" s="8" t="s">
        <v>132</v>
      </c>
      <c r="T9" s="7" t="s">
        <v>24</v>
      </c>
      <c r="U9" s="20" t="s">
        <v>133</v>
      </c>
      <c r="V9" s="20">
        <v>830071701</v>
      </c>
      <c r="W9" s="10" t="s">
        <v>32</v>
      </c>
      <c r="X9" s="20" t="s">
        <v>134</v>
      </c>
      <c r="Y9" s="20">
        <v>6002126</v>
      </c>
      <c r="Z9" s="20" t="s">
        <v>135</v>
      </c>
      <c r="AA9" s="10" t="s">
        <v>25</v>
      </c>
      <c r="AB9" s="22"/>
    </row>
    <row r="10" spans="1:28" ht="103.5" customHeight="1" x14ac:dyDescent="0.2">
      <c r="A10" s="2" t="s">
        <v>125</v>
      </c>
      <c r="B10" s="6" t="s">
        <v>117</v>
      </c>
      <c r="C10" s="19" t="s">
        <v>63</v>
      </c>
      <c r="D10" s="9" t="s">
        <v>29</v>
      </c>
      <c r="E10" s="3" t="s">
        <v>126</v>
      </c>
      <c r="F10" s="4" t="s">
        <v>127</v>
      </c>
      <c r="G10" s="21">
        <v>85563690</v>
      </c>
      <c r="H10" s="25">
        <v>35000000</v>
      </c>
      <c r="I10" s="25">
        <v>0</v>
      </c>
      <c r="J10" s="25">
        <v>85563690</v>
      </c>
      <c r="K10" s="25">
        <v>0</v>
      </c>
      <c r="L10" s="25">
        <v>0</v>
      </c>
      <c r="M10" s="25">
        <v>0</v>
      </c>
      <c r="N10" s="25">
        <v>0</v>
      </c>
      <c r="O10" s="25">
        <f t="shared" si="3"/>
        <v>85563690</v>
      </c>
      <c r="P10" s="28">
        <v>44035</v>
      </c>
      <c r="Q10" s="11">
        <v>44039</v>
      </c>
      <c r="R10" s="11">
        <v>44561</v>
      </c>
      <c r="S10" s="8" t="s">
        <v>237</v>
      </c>
      <c r="T10" s="7" t="s">
        <v>115</v>
      </c>
      <c r="U10" s="20" t="s">
        <v>66</v>
      </c>
      <c r="V10" s="20">
        <v>811019499</v>
      </c>
      <c r="W10" s="10" t="s">
        <v>39</v>
      </c>
      <c r="X10" s="20" t="s">
        <v>67</v>
      </c>
      <c r="Y10" s="20">
        <v>2684904</v>
      </c>
      <c r="Z10" s="20" t="s">
        <v>68</v>
      </c>
      <c r="AA10" s="10" t="s">
        <v>25</v>
      </c>
      <c r="AB10" s="22"/>
    </row>
    <row r="11" spans="1:28" ht="103.5" customHeight="1" x14ac:dyDescent="0.2">
      <c r="A11" s="2" t="s">
        <v>118</v>
      </c>
      <c r="B11" s="6" t="s">
        <v>128</v>
      </c>
      <c r="C11" s="19" t="s">
        <v>63</v>
      </c>
      <c r="D11" s="9" t="s">
        <v>60</v>
      </c>
      <c r="E11" s="3" t="s">
        <v>119</v>
      </c>
      <c r="F11" s="4" t="s">
        <v>120</v>
      </c>
      <c r="G11" s="21">
        <v>160000000</v>
      </c>
      <c r="H11" s="25">
        <v>0</v>
      </c>
      <c r="I11" s="25">
        <v>0</v>
      </c>
      <c r="J11" s="25">
        <v>160000000</v>
      </c>
      <c r="K11" s="25">
        <v>0</v>
      </c>
      <c r="L11" s="25">
        <v>0</v>
      </c>
      <c r="M11" s="25">
        <v>0</v>
      </c>
      <c r="N11" s="25">
        <v>0</v>
      </c>
      <c r="O11" s="25">
        <f t="shared" ref="O11:O13" si="4">SUM(J11:N11)</f>
        <v>160000000</v>
      </c>
      <c r="P11" s="28">
        <v>44046</v>
      </c>
      <c r="Q11" s="11">
        <v>44046</v>
      </c>
      <c r="R11" s="11">
        <v>44561</v>
      </c>
      <c r="S11" s="8" t="s">
        <v>121</v>
      </c>
      <c r="T11" s="7" t="s">
        <v>24</v>
      </c>
      <c r="U11" s="20" t="s">
        <v>122</v>
      </c>
      <c r="V11" s="20">
        <v>860001130</v>
      </c>
      <c r="W11" s="10" t="s">
        <v>72</v>
      </c>
      <c r="X11" s="20" t="s">
        <v>123</v>
      </c>
      <c r="Y11" s="20">
        <v>7477836</v>
      </c>
      <c r="Z11" s="20" t="s">
        <v>124</v>
      </c>
      <c r="AA11" s="10" t="s">
        <v>25</v>
      </c>
      <c r="AB11" s="22"/>
    </row>
    <row r="12" spans="1:28" ht="138" customHeight="1" x14ac:dyDescent="0.2">
      <c r="A12" s="2" t="s">
        <v>140</v>
      </c>
      <c r="B12" s="6" t="s">
        <v>117</v>
      </c>
      <c r="C12" s="19" t="s">
        <v>73</v>
      </c>
      <c r="D12" s="9" t="s">
        <v>108</v>
      </c>
      <c r="E12" s="3" t="s">
        <v>141</v>
      </c>
      <c r="F12" s="4" t="s">
        <v>142</v>
      </c>
      <c r="G12" s="21">
        <v>100000000</v>
      </c>
      <c r="H12" s="25">
        <v>50000000</v>
      </c>
      <c r="I12" s="25">
        <v>0</v>
      </c>
      <c r="J12" s="25">
        <v>100000000</v>
      </c>
      <c r="K12" s="25">
        <v>50000000</v>
      </c>
      <c r="L12" s="25">
        <v>0</v>
      </c>
      <c r="M12" s="25">
        <v>0</v>
      </c>
      <c r="N12" s="25">
        <v>0</v>
      </c>
      <c r="O12" s="25">
        <f t="shared" si="4"/>
        <v>150000000</v>
      </c>
      <c r="P12" s="28">
        <v>44049</v>
      </c>
      <c r="Q12" s="11">
        <v>44049</v>
      </c>
      <c r="R12" s="11">
        <v>44561</v>
      </c>
      <c r="S12" s="8" t="s">
        <v>146</v>
      </c>
      <c r="T12" s="7" t="s">
        <v>41</v>
      </c>
      <c r="U12" s="20" t="s">
        <v>143</v>
      </c>
      <c r="V12" s="20">
        <v>830027158</v>
      </c>
      <c r="W12" s="10" t="s">
        <v>35</v>
      </c>
      <c r="X12" s="20" t="s">
        <v>144</v>
      </c>
      <c r="Y12" s="20">
        <v>7466400</v>
      </c>
      <c r="Z12" s="20" t="s">
        <v>145</v>
      </c>
      <c r="AA12" s="10" t="s">
        <v>25</v>
      </c>
      <c r="AB12" s="22"/>
    </row>
    <row r="13" spans="1:28" ht="138" customHeight="1" x14ac:dyDescent="0.2">
      <c r="A13" s="2" t="s">
        <v>148</v>
      </c>
      <c r="B13" s="6" t="s">
        <v>117</v>
      </c>
      <c r="C13" s="19" t="s">
        <v>74</v>
      </c>
      <c r="D13" s="9" t="s">
        <v>29</v>
      </c>
      <c r="E13" s="3" t="s">
        <v>149</v>
      </c>
      <c r="F13" s="4" t="s">
        <v>150</v>
      </c>
      <c r="G13" s="21">
        <v>243118914</v>
      </c>
      <c r="H13" s="25">
        <v>0</v>
      </c>
      <c r="I13" s="25">
        <v>0</v>
      </c>
      <c r="J13" s="25">
        <v>243118914</v>
      </c>
      <c r="K13" s="25">
        <v>0</v>
      </c>
      <c r="L13" s="25">
        <v>0</v>
      </c>
      <c r="M13" s="25">
        <v>0</v>
      </c>
      <c r="N13" s="25">
        <v>0</v>
      </c>
      <c r="O13" s="25">
        <f t="shared" si="4"/>
        <v>243118914</v>
      </c>
      <c r="P13" s="28">
        <v>44049</v>
      </c>
      <c r="Q13" s="11">
        <v>44049</v>
      </c>
      <c r="R13" s="11">
        <v>44561</v>
      </c>
      <c r="S13" s="8" t="s">
        <v>237</v>
      </c>
      <c r="T13" s="7" t="s">
        <v>41</v>
      </c>
      <c r="U13" s="20" t="s">
        <v>151</v>
      </c>
      <c r="V13" s="10" t="s">
        <v>236</v>
      </c>
      <c r="W13" s="10" t="s">
        <v>61</v>
      </c>
      <c r="X13" s="20" t="s">
        <v>152</v>
      </c>
      <c r="Y13" s="20">
        <v>6354327</v>
      </c>
      <c r="Z13" s="20" t="s">
        <v>153</v>
      </c>
      <c r="AA13" s="10" t="s">
        <v>25</v>
      </c>
      <c r="AB13" s="22"/>
    </row>
    <row r="14" spans="1:28" ht="138" customHeight="1" x14ac:dyDescent="0.2">
      <c r="A14" s="2" t="s">
        <v>154</v>
      </c>
      <c r="B14" s="6" t="s">
        <v>105</v>
      </c>
      <c r="C14" s="19" t="s">
        <v>116</v>
      </c>
      <c r="D14" s="9" t="s">
        <v>29</v>
      </c>
      <c r="E14" s="3" t="s">
        <v>155</v>
      </c>
      <c r="F14" s="4" t="s">
        <v>156</v>
      </c>
      <c r="G14" s="21">
        <v>50000000</v>
      </c>
      <c r="H14" s="25">
        <v>0</v>
      </c>
      <c r="I14" s="25">
        <v>0</v>
      </c>
      <c r="J14" s="25">
        <v>50000000</v>
      </c>
      <c r="K14" s="25">
        <v>0</v>
      </c>
      <c r="L14" s="25">
        <v>0</v>
      </c>
      <c r="M14" s="25">
        <v>0</v>
      </c>
      <c r="N14" s="25">
        <v>0</v>
      </c>
      <c r="O14" s="25">
        <f t="shared" ref="O14:O16" si="5">SUM(J14:N14)</f>
        <v>50000000</v>
      </c>
      <c r="P14" s="28">
        <v>44064</v>
      </c>
      <c r="Q14" s="11">
        <v>44064</v>
      </c>
      <c r="R14" s="11">
        <v>44561</v>
      </c>
      <c r="S14" s="8" t="s">
        <v>237</v>
      </c>
      <c r="T14" s="7" t="s">
        <v>41</v>
      </c>
      <c r="U14" s="20" t="s">
        <v>157</v>
      </c>
      <c r="V14" s="20">
        <v>800077635</v>
      </c>
      <c r="W14" s="10" t="s">
        <v>32</v>
      </c>
      <c r="X14" s="20" t="s">
        <v>159</v>
      </c>
      <c r="Y14" s="20">
        <v>4272000</v>
      </c>
      <c r="Z14" s="20" t="s">
        <v>158</v>
      </c>
      <c r="AA14" s="10" t="s">
        <v>25</v>
      </c>
      <c r="AB14" s="22"/>
    </row>
    <row r="15" spans="1:28" ht="138" customHeight="1" x14ac:dyDescent="0.2">
      <c r="A15" s="2" t="s">
        <v>178</v>
      </c>
      <c r="B15" s="6" t="s">
        <v>128</v>
      </c>
      <c r="C15" s="19" t="s">
        <v>70</v>
      </c>
      <c r="D15" s="9" t="s">
        <v>60</v>
      </c>
      <c r="E15" s="3" t="s">
        <v>90</v>
      </c>
      <c r="F15" s="4" t="s">
        <v>179</v>
      </c>
      <c r="G15" s="21">
        <v>5000000</v>
      </c>
      <c r="H15" s="25">
        <v>0</v>
      </c>
      <c r="I15" s="25">
        <v>0</v>
      </c>
      <c r="J15" s="25">
        <v>5000000</v>
      </c>
      <c r="K15" s="25">
        <v>0</v>
      </c>
      <c r="L15" s="25">
        <v>0</v>
      </c>
      <c r="M15" s="25">
        <v>0</v>
      </c>
      <c r="N15" s="25">
        <v>0</v>
      </c>
      <c r="O15" s="25">
        <f>SUM(J15:N15)</f>
        <v>5000000</v>
      </c>
      <c r="P15" s="28">
        <v>44105</v>
      </c>
      <c r="Q15" s="11">
        <v>44105</v>
      </c>
      <c r="R15" s="11">
        <v>44561</v>
      </c>
      <c r="S15" s="8" t="s">
        <v>132</v>
      </c>
      <c r="T15" s="7" t="s">
        <v>24</v>
      </c>
      <c r="U15" s="20" t="s">
        <v>91</v>
      </c>
      <c r="V15" s="20">
        <v>830004892</v>
      </c>
      <c r="W15" s="10" t="s">
        <v>65</v>
      </c>
      <c r="X15" s="20" t="s">
        <v>92</v>
      </c>
      <c r="Y15" s="20">
        <v>7568787</v>
      </c>
      <c r="Z15" s="20" t="s">
        <v>93</v>
      </c>
      <c r="AA15" s="10" t="s">
        <v>25</v>
      </c>
      <c r="AB15" s="22"/>
    </row>
    <row r="16" spans="1:28" ht="138" customHeight="1" x14ac:dyDescent="0.2">
      <c r="A16" s="2" t="s">
        <v>169</v>
      </c>
      <c r="B16" s="6" t="s">
        <v>128</v>
      </c>
      <c r="C16" s="19" t="s">
        <v>82</v>
      </c>
      <c r="D16" s="9" t="s">
        <v>60</v>
      </c>
      <c r="E16" s="3" t="s">
        <v>170</v>
      </c>
      <c r="F16" s="4" t="s">
        <v>171</v>
      </c>
      <c r="G16" s="21">
        <v>5000000</v>
      </c>
      <c r="H16" s="25">
        <v>0</v>
      </c>
      <c r="I16" s="25">
        <v>0</v>
      </c>
      <c r="J16" s="25">
        <v>5000000</v>
      </c>
      <c r="K16" s="25">
        <v>0</v>
      </c>
      <c r="L16" s="25">
        <v>0</v>
      </c>
      <c r="M16" s="25">
        <v>0</v>
      </c>
      <c r="N16" s="25">
        <v>0</v>
      </c>
      <c r="O16" s="25">
        <f t="shared" si="5"/>
        <v>5000000</v>
      </c>
      <c r="P16" s="28">
        <v>44097</v>
      </c>
      <c r="Q16" s="11">
        <v>44097</v>
      </c>
      <c r="R16" s="11">
        <v>44561</v>
      </c>
      <c r="S16" s="8" t="s">
        <v>121</v>
      </c>
      <c r="T16" s="7" t="s">
        <v>24</v>
      </c>
      <c r="U16" s="20" t="s">
        <v>172</v>
      </c>
      <c r="V16" s="20">
        <v>811001713</v>
      </c>
      <c r="W16" s="10" t="s">
        <v>32</v>
      </c>
      <c r="X16" s="20" t="s">
        <v>174</v>
      </c>
      <c r="Y16" s="20">
        <v>2330808</v>
      </c>
      <c r="Z16" s="20" t="s">
        <v>173</v>
      </c>
      <c r="AA16" s="10" t="s">
        <v>25</v>
      </c>
      <c r="AB16" s="22"/>
    </row>
    <row r="17" spans="1:28" ht="138" customHeight="1" x14ac:dyDescent="0.2">
      <c r="A17" s="2" t="s">
        <v>196</v>
      </c>
      <c r="B17" s="6" t="s">
        <v>89</v>
      </c>
      <c r="C17" s="19" t="s">
        <v>31</v>
      </c>
      <c r="D17" s="9" t="s">
        <v>189</v>
      </c>
      <c r="E17" s="3" t="s">
        <v>197</v>
      </c>
      <c r="F17" s="4" t="s">
        <v>198</v>
      </c>
      <c r="G17" s="21">
        <v>113451908</v>
      </c>
      <c r="H17" s="25">
        <v>0</v>
      </c>
      <c r="I17" s="25">
        <v>0</v>
      </c>
      <c r="J17" s="25">
        <v>113451908</v>
      </c>
      <c r="K17" s="25">
        <v>530896751</v>
      </c>
      <c r="L17" s="25">
        <v>132360560</v>
      </c>
      <c r="M17" s="25">
        <v>0</v>
      </c>
      <c r="N17" s="25">
        <v>0</v>
      </c>
      <c r="O17" s="25">
        <f t="shared" ref="O17" si="6">SUM(J17:N17)</f>
        <v>776709219</v>
      </c>
      <c r="P17" s="28">
        <v>44118</v>
      </c>
      <c r="Q17" s="11">
        <v>44119</v>
      </c>
      <c r="R17" s="11">
        <v>44642</v>
      </c>
      <c r="S17" s="8" t="s">
        <v>192</v>
      </c>
      <c r="T17" s="7" t="s">
        <v>24</v>
      </c>
      <c r="U17" s="20" t="s">
        <v>199</v>
      </c>
      <c r="V17" s="20">
        <v>860026518</v>
      </c>
      <c r="W17" s="20">
        <v>6</v>
      </c>
      <c r="X17" s="20" t="s">
        <v>200</v>
      </c>
      <c r="Y17" s="20">
        <v>3266200</v>
      </c>
      <c r="Z17" s="20" t="s">
        <v>201</v>
      </c>
      <c r="AA17" s="10" t="s">
        <v>25</v>
      </c>
      <c r="AB17" s="22"/>
    </row>
    <row r="18" spans="1:28" ht="138" customHeight="1" x14ac:dyDescent="0.2">
      <c r="A18" s="2" t="s">
        <v>188</v>
      </c>
      <c r="B18" s="6" t="s">
        <v>89</v>
      </c>
      <c r="C18" s="19" t="s">
        <v>31</v>
      </c>
      <c r="D18" s="9" t="s">
        <v>189</v>
      </c>
      <c r="E18" s="3" t="s">
        <v>190</v>
      </c>
      <c r="F18" s="4" t="s">
        <v>191</v>
      </c>
      <c r="G18" s="21">
        <v>20344109</v>
      </c>
      <c r="H18" s="25">
        <v>0</v>
      </c>
      <c r="I18" s="25">
        <v>0</v>
      </c>
      <c r="J18" s="25">
        <v>20344109</v>
      </c>
      <c r="K18" s="25">
        <v>95200000</v>
      </c>
      <c r="L18" s="25">
        <v>23473973</v>
      </c>
      <c r="M18" s="25">
        <v>0</v>
      </c>
      <c r="N18" s="25">
        <v>0</v>
      </c>
      <c r="O18" s="25">
        <f t="shared" ref="O18" si="7">SUM(J18:N18)</f>
        <v>139018082</v>
      </c>
      <c r="P18" s="28">
        <v>44119</v>
      </c>
      <c r="Q18" s="11">
        <v>44119</v>
      </c>
      <c r="R18" s="11">
        <v>44642</v>
      </c>
      <c r="S18" s="8" t="s">
        <v>192</v>
      </c>
      <c r="T18" s="7" t="s">
        <v>24</v>
      </c>
      <c r="U18" s="20" t="s">
        <v>193</v>
      </c>
      <c r="V18" s="20">
        <v>860002400</v>
      </c>
      <c r="W18" s="20">
        <v>2</v>
      </c>
      <c r="X18" s="20" t="s">
        <v>194</v>
      </c>
      <c r="Y18" s="20">
        <v>3485757</v>
      </c>
      <c r="Z18" s="20" t="s">
        <v>195</v>
      </c>
      <c r="AA18" s="10" t="s">
        <v>25</v>
      </c>
      <c r="AB18" s="22"/>
    </row>
    <row r="19" spans="1:28" ht="138" customHeight="1" x14ac:dyDescent="0.2">
      <c r="A19" s="2" t="s">
        <v>182</v>
      </c>
      <c r="B19" s="6" t="s">
        <v>177</v>
      </c>
      <c r="C19" s="19" t="s">
        <v>147</v>
      </c>
      <c r="D19" s="9" t="s">
        <v>167</v>
      </c>
      <c r="E19" s="3" t="s">
        <v>183</v>
      </c>
      <c r="F19" s="4" t="s">
        <v>184</v>
      </c>
      <c r="G19" s="21" t="s">
        <v>26</v>
      </c>
      <c r="H19" s="25">
        <v>0</v>
      </c>
      <c r="I19" s="25">
        <v>0</v>
      </c>
      <c r="J19" s="25" t="s">
        <v>26</v>
      </c>
      <c r="K19" s="25">
        <v>0</v>
      </c>
      <c r="L19" s="25">
        <v>0</v>
      </c>
      <c r="M19" s="25">
        <v>0</v>
      </c>
      <c r="N19" s="25">
        <v>0</v>
      </c>
      <c r="O19" s="25">
        <f t="shared" ref="O19" si="8">SUM(J19:N19)</f>
        <v>0</v>
      </c>
      <c r="P19" s="28">
        <v>44125</v>
      </c>
      <c r="Q19" s="11">
        <v>44125</v>
      </c>
      <c r="R19" s="11">
        <v>44561</v>
      </c>
      <c r="S19" s="8" t="s">
        <v>62</v>
      </c>
      <c r="T19" s="7" t="s">
        <v>24</v>
      </c>
      <c r="U19" s="20" t="s">
        <v>185</v>
      </c>
      <c r="V19" s="20">
        <v>900312827</v>
      </c>
      <c r="W19" s="20">
        <v>8</v>
      </c>
      <c r="X19" s="20" t="s">
        <v>186</v>
      </c>
      <c r="Y19" s="20">
        <v>3114453940</v>
      </c>
      <c r="Z19" s="20" t="s">
        <v>187</v>
      </c>
      <c r="AA19" s="10" t="s">
        <v>25</v>
      </c>
      <c r="AB19" s="22"/>
    </row>
    <row r="20" spans="1:28" ht="86.25" customHeight="1" x14ac:dyDescent="0.2">
      <c r="A20" s="2" t="s">
        <v>202</v>
      </c>
      <c r="B20" s="6" t="s">
        <v>107</v>
      </c>
      <c r="C20" s="19" t="s">
        <v>87</v>
      </c>
      <c r="D20" s="9" t="s">
        <v>108</v>
      </c>
      <c r="E20" s="3" t="s">
        <v>203</v>
      </c>
      <c r="F20" s="4" t="s">
        <v>204</v>
      </c>
      <c r="G20" s="21">
        <v>30000000</v>
      </c>
      <c r="H20" s="25">
        <v>0</v>
      </c>
      <c r="I20" s="25">
        <v>0</v>
      </c>
      <c r="J20" s="25">
        <v>30000000</v>
      </c>
      <c r="K20" s="25">
        <v>185400000</v>
      </c>
      <c r="L20" s="25">
        <v>111394500</v>
      </c>
      <c r="M20" s="25">
        <v>0</v>
      </c>
      <c r="N20" s="25">
        <v>0</v>
      </c>
      <c r="O20" s="25">
        <f t="shared" ref="O20" si="9">SUM(J20:N20)</f>
        <v>326794500</v>
      </c>
      <c r="P20" s="28">
        <v>44134</v>
      </c>
      <c r="Q20" s="11">
        <v>44134</v>
      </c>
      <c r="R20" s="11">
        <v>44773</v>
      </c>
      <c r="S20" s="8" t="s">
        <v>205</v>
      </c>
      <c r="T20" s="7" t="s">
        <v>30</v>
      </c>
      <c r="U20" s="20" t="s">
        <v>206</v>
      </c>
      <c r="V20" s="20">
        <v>900326680</v>
      </c>
      <c r="W20" s="20">
        <v>3</v>
      </c>
      <c r="X20" s="20" t="s">
        <v>207</v>
      </c>
      <c r="Y20" s="20">
        <v>6143704</v>
      </c>
      <c r="Z20" s="20" t="s">
        <v>208</v>
      </c>
      <c r="AA20" s="10" t="s">
        <v>25</v>
      </c>
      <c r="AB20" s="22"/>
    </row>
    <row r="21" spans="1:28" ht="117" customHeight="1" x14ac:dyDescent="0.2">
      <c r="A21" s="2" t="s">
        <v>215</v>
      </c>
      <c r="B21" s="6" t="s">
        <v>128</v>
      </c>
      <c r="C21" s="19" t="s">
        <v>94</v>
      </c>
      <c r="D21" s="9" t="s">
        <v>60</v>
      </c>
      <c r="E21" s="3" t="s">
        <v>216</v>
      </c>
      <c r="F21" s="4" t="s">
        <v>217</v>
      </c>
      <c r="G21" s="21">
        <v>7000000</v>
      </c>
      <c r="H21" s="25">
        <v>3000000</v>
      </c>
      <c r="I21" s="25">
        <v>0</v>
      </c>
      <c r="J21" s="25">
        <v>7000000</v>
      </c>
      <c r="K21" s="25">
        <v>3000000</v>
      </c>
      <c r="L21" s="25">
        <v>0</v>
      </c>
      <c r="M21" s="25">
        <v>0</v>
      </c>
      <c r="N21" s="25">
        <v>0</v>
      </c>
      <c r="O21" s="25">
        <f t="shared" ref="O21" si="10">SUM(J21:N21)</f>
        <v>10000000</v>
      </c>
      <c r="P21" s="28">
        <v>44145</v>
      </c>
      <c r="Q21" s="11">
        <v>44145</v>
      </c>
      <c r="R21" s="11">
        <v>44561</v>
      </c>
      <c r="S21" s="8" t="s">
        <v>132</v>
      </c>
      <c r="T21" s="7" t="s">
        <v>24</v>
      </c>
      <c r="U21" s="20" t="s">
        <v>180</v>
      </c>
      <c r="V21" s="20">
        <v>900412189</v>
      </c>
      <c r="W21" s="20">
        <v>6</v>
      </c>
      <c r="X21" s="20" t="s">
        <v>181</v>
      </c>
      <c r="Y21" s="20">
        <v>7447300</v>
      </c>
      <c r="Z21" s="20" t="s">
        <v>218</v>
      </c>
      <c r="AA21" s="10" t="s">
        <v>25</v>
      </c>
      <c r="AB21" s="22"/>
    </row>
    <row r="22" spans="1:28" ht="117" customHeight="1" x14ac:dyDescent="0.2">
      <c r="A22" s="2" t="s">
        <v>209</v>
      </c>
      <c r="B22" s="6" t="s">
        <v>89</v>
      </c>
      <c r="C22" s="19" t="s">
        <v>28</v>
      </c>
      <c r="D22" s="9" t="s">
        <v>50</v>
      </c>
      <c r="E22" s="3" t="s">
        <v>210</v>
      </c>
      <c r="F22" s="4" t="s">
        <v>211</v>
      </c>
      <c r="G22" s="21">
        <v>945000000</v>
      </c>
      <c r="H22" s="25">
        <v>600000000</v>
      </c>
      <c r="I22" s="25">
        <v>0</v>
      </c>
      <c r="J22" s="25">
        <f>945000000+600000000</f>
        <v>1545000000</v>
      </c>
      <c r="K22" s="25">
        <v>14760000000</v>
      </c>
      <c r="L22" s="25">
        <v>8868300000</v>
      </c>
      <c r="M22" s="25">
        <v>0</v>
      </c>
      <c r="N22" s="25">
        <v>0</v>
      </c>
      <c r="O22" s="25">
        <f t="shared" ref="O22" si="11">SUM(J22:N22)</f>
        <v>25173300000</v>
      </c>
      <c r="P22" s="28">
        <v>44146</v>
      </c>
      <c r="Q22" s="11">
        <v>44146</v>
      </c>
      <c r="R22" s="11">
        <v>44773</v>
      </c>
      <c r="S22" s="8" t="s">
        <v>219</v>
      </c>
      <c r="T22" s="7" t="s">
        <v>30</v>
      </c>
      <c r="U22" s="20" t="s">
        <v>212</v>
      </c>
      <c r="V22" s="20">
        <v>900509055</v>
      </c>
      <c r="W22" s="20">
        <v>6</v>
      </c>
      <c r="X22" s="20" t="s">
        <v>213</v>
      </c>
      <c r="Y22" s="20">
        <v>7046446</v>
      </c>
      <c r="Z22" s="20" t="s">
        <v>214</v>
      </c>
      <c r="AA22" s="10" t="s">
        <v>25</v>
      </c>
      <c r="AB22" s="22"/>
    </row>
    <row r="23" spans="1:28" ht="117" customHeight="1" x14ac:dyDescent="0.2">
      <c r="A23" s="2" t="s">
        <v>231</v>
      </c>
      <c r="B23" s="6" t="s">
        <v>89</v>
      </c>
      <c r="C23" s="19" t="s">
        <v>36</v>
      </c>
      <c r="D23" s="9" t="s">
        <v>29</v>
      </c>
      <c r="E23" s="4" t="s">
        <v>95</v>
      </c>
      <c r="F23" s="4" t="s">
        <v>232</v>
      </c>
      <c r="G23" s="21">
        <v>28303259</v>
      </c>
      <c r="H23" s="25">
        <v>573990082</v>
      </c>
      <c r="I23" s="25">
        <v>0</v>
      </c>
      <c r="J23" s="25">
        <v>28303259</v>
      </c>
      <c r="K23" s="25">
        <f>699656550+573990082</f>
        <v>1273646632</v>
      </c>
      <c r="L23" s="25">
        <v>420020356</v>
      </c>
      <c r="M23" s="25">
        <v>0</v>
      </c>
      <c r="N23" s="25">
        <v>0</v>
      </c>
      <c r="O23" s="25">
        <f t="shared" ref="O23" si="12">SUM(J23:N23)</f>
        <v>1721970247</v>
      </c>
      <c r="P23" s="28">
        <v>44188</v>
      </c>
      <c r="Q23" s="11">
        <v>44194</v>
      </c>
      <c r="R23" s="11">
        <v>44773</v>
      </c>
      <c r="S23" s="8" t="s">
        <v>233</v>
      </c>
      <c r="T23" s="7" t="s">
        <v>41</v>
      </c>
      <c r="U23" s="20" t="s">
        <v>84</v>
      </c>
      <c r="V23" s="20">
        <v>860040094</v>
      </c>
      <c r="W23" s="20">
        <v>3</v>
      </c>
      <c r="X23" s="20" t="s">
        <v>85</v>
      </c>
      <c r="Y23" s="20">
        <v>3607000</v>
      </c>
      <c r="Z23" s="20" t="s">
        <v>86</v>
      </c>
      <c r="AA23" s="10" t="s">
        <v>25</v>
      </c>
      <c r="AB23" s="22"/>
    </row>
    <row r="24" spans="1:28" ht="117" customHeight="1" x14ac:dyDescent="0.2">
      <c r="A24" s="2" t="s">
        <v>221</v>
      </c>
      <c r="B24" s="6" t="s">
        <v>89</v>
      </c>
      <c r="C24" s="19" t="s">
        <v>37</v>
      </c>
      <c r="D24" s="9" t="s">
        <v>77</v>
      </c>
      <c r="E24" s="3" t="s">
        <v>136</v>
      </c>
      <c r="F24" s="4" t="s">
        <v>222</v>
      </c>
      <c r="G24" s="21">
        <v>16000000</v>
      </c>
      <c r="H24" s="25">
        <v>0</v>
      </c>
      <c r="I24" s="25">
        <v>0</v>
      </c>
      <c r="J24" s="25">
        <v>16000000</v>
      </c>
      <c r="K24" s="25">
        <v>575700000</v>
      </c>
      <c r="L24" s="25">
        <v>345899750</v>
      </c>
      <c r="M24" s="25">
        <v>0</v>
      </c>
      <c r="N24" s="25">
        <v>0</v>
      </c>
      <c r="O24" s="25">
        <f t="shared" ref="O24" si="13">SUM(J24:N24)</f>
        <v>937599750</v>
      </c>
      <c r="P24" s="28">
        <v>44189</v>
      </c>
      <c r="Q24" s="11">
        <v>44196</v>
      </c>
      <c r="R24" s="11">
        <v>44773</v>
      </c>
      <c r="S24" s="8" t="s">
        <v>64</v>
      </c>
      <c r="T24" s="7" t="s">
        <v>41</v>
      </c>
      <c r="U24" s="20" t="s">
        <v>137</v>
      </c>
      <c r="V24" s="20">
        <v>860066633</v>
      </c>
      <c r="W24" s="20">
        <v>6</v>
      </c>
      <c r="X24" s="20" t="s">
        <v>138</v>
      </c>
      <c r="Y24" s="20">
        <v>6488080</v>
      </c>
      <c r="Z24" s="20" t="s">
        <v>139</v>
      </c>
      <c r="AA24" s="10" t="s">
        <v>25</v>
      </c>
      <c r="AB24" s="22"/>
    </row>
    <row r="25" spans="1:28" ht="117" customHeight="1" x14ac:dyDescent="0.2">
      <c r="A25" s="2" t="s">
        <v>223</v>
      </c>
      <c r="B25" s="6" t="s">
        <v>89</v>
      </c>
      <c r="C25" s="19" t="s">
        <v>37</v>
      </c>
      <c r="D25" s="9" t="s">
        <v>77</v>
      </c>
      <c r="E25" s="3" t="s">
        <v>160</v>
      </c>
      <c r="F25" s="4" t="s">
        <v>224</v>
      </c>
      <c r="G25" s="21">
        <v>2766667</v>
      </c>
      <c r="H25" s="25">
        <v>0</v>
      </c>
      <c r="I25" s="25">
        <v>0</v>
      </c>
      <c r="J25" s="25">
        <v>2766667</v>
      </c>
      <c r="K25" s="25">
        <v>99600000</v>
      </c>
      <c r="L25" s="25">
        <v>59843000</v>
      </c>
      <c r="M25" s="25">
        <v>0</v>
      </c>
      <c r="N25" s="25">
        <v>0</v>
      </c>
      <c r="O25" s="25">
        <f t="shared" ref="O25" si="14">SUM(J25:N25)</f>
        <v>162209667</v>
      </c>
      <c r="P25" s="28">
        <v>44193</v>
      </c>
      <c r="Q25" s="11">
        <v>44195</v>
      </c>
      <c r="R25" s="11">
        <v>44773</v>
      </c>
      <c r="S25" s="8" t="s">
        <v>64</v>
      </c>
      <c r="T25" s="7" t="s">
        <v>41</v>
      </c>
      <c r="U25" s="20" t="s">
        <v>137</v>
      </c>
      <c r="V25" s="20">
        <v>860066633</v>
      </c>
      <c r="W25" s="20">
        <v>6</v>
      </c>
      <c r="X25" s="20" t="s">
        <v>138</v>
      </c>
      <c r="Y25" s="20">
        <v>6488080</v>
      </c>
      <c r="Z25" s="20" t="s">
        <v>139</v>
      </c>
      <c r="AA25" s="10" t="s">
        <v>25</v>
      </c>
      <c r="AB25" s="22"/>
    </row>
    <row r="26" spans="1:28" ht="117" customHeight="1" x14ac:dyDescent="0.2">
      <c r="A26" s="2" t="s">
        <v>225</v>
      </c>
      <c r="B26" s="6" t="s">
        <v>89</v>
      </c>
      <c r="C26" s="19" t="s">
        <v>40</v>
      </c>
      <c r="D26" s="9" t="s">
        <v>77</v>
      </c>
      <c r="E26" s="3" t="s">
        <v>226</v>
      </c>
      <c r="F26" s="4" t="s">
        <v>227</v>
      </c>
      <c r="G26" s="21">
        <v>26666667</v>
      </c>
      <c r="H26" s="25">
        <v>0</v>
      </c>
      <c r="I26" s="25">
        <v>0</v>
      </c>
      <c r="J26" s="25">
        <v>26666667</v>
      </c>
      <c r="K26" s="25">
        <v>1200000000</v>
      </c>
      <c r="L26" s="25">
        <v>721000000</v>
      </c>
      <c r="M26" s="25">
        <v>0</v>
      </c>
      <c r="N26" s="25">
        <v>0</v>
      </c>
      <c r="O26" s="25">
        <f t="shared" ref="O26" si="15">SUM(J26:N26)</f>
        <v>1947666667</v>
      </c>
      <c r="P26" s="28">
        <v>44194</v>
      </c>
      <c r="Q26" s="11">
        <v>44194</v>
      </c>
      <c r="R26" s="11">
        <v>44773</v>
      </c>
      <c r="S26" s="8" t="s">
        <v>64</v>
      </c>
      <c r="T26" s="7" t="s">
        <v>41</v>
      </c>
      <c r="U26" s="20" t="s">
        <v>228</v>
      </c>
      <c r="V26" s="20">
        <v>860527377</v>
      </c>
      <c r="W26" s="20">
        <v>4</v>
      </c>
      <c r="X26" s="20" t="s">
        <v>229</v>
      </c>
      <c r="Y26" s="20">
        <v>3902029</v>
      </c>
      <c r="Z26" s="20" t="s">
        <v>230</v>
      </c>
      <c r="AA26" s="10" t="s">
        <v>25</v>
      </c>
      <c r="AB26" s="22"/>
    </row>
  </sheetData>
  <autoFilter ref="A2:AA26"/>
  <mergeCells count="11">
    <mergeCell ref="AB1:AB2"/>
    <mergeCell ref="G1:O1"/>
    <mergeCell ref="U1:AA1"/>
    <mergeCell ref="T1:T2"/>
    <mergeCell ref="Q1:R1"/>
    <mergeCell ref="A1:A2"/>
    <mergeCell ref="E1:E2"/>
    <mergeCell ref="F1:F2"/>
    <mergeCell ref="B1:B2"/>
    <mergeCell ref="D1:D2"/>
    <mergeCell ref="C1:C2"/>
  </mergeCells>
  <hyperlinks>
    <hyperlink ref="Z7" r:id="rId1"/>
  </hyperlinks>
  <pageMargins left="0.7" right="0.7" top="0.75" bottom="0.75" header="0.3" footer="0.3"/>
  <pageSetup orientation="portrait" verticalDpi="1200" r:id="rId2"/>
  <drawing r:id="rId3"/>
  <legacyDrawing r:id="rId4"/>
  <controls>
    <mc:AlternateContent xmlns:mc="http://schemas.openxmlformats.org/markup-compatibility/2006">
      <mc:Choice Requires="x14">
        <control shapeId="1142" r:id="rId5" name="Control 118">
          <controlPr defaultSize="0" r:id="rId6">
            <anchor moveWithCells="1">
              <from>
                <xdr:col>18</xdr:col>
                <xdr:colOff>0</xdr:colOff>
                <xdr:row>26</xdr:row>
                <xdr:rowOff>0</xdr:rowOff>
              </from>
              <to>
                <xdr:col>18</xdr:col>
                <xdr:colOff>219075</xdr:colOff>
                <xdr:row>27</xdr:row>
                <xdr:rowOff>66675</xdr:rowOff>
              </to>
            </anchor>
          </controlPr>
        </control>
      </mc:Choice>
      <mc:Fallback>
        <control shapeId="1142" r:id="rId5" name="Control 118"/>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dcterms:created xsi:type="dcterms:W3CDTF">2019-01-18T16:11:10Z</dcterms:created>
  <dcterms:modified xsi:type="dcterms:W3CDTF">2021-12-06T15:35:09Z</dcterms:modified>
</cp:coreProperties>
</file>