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UBLICACIONES SOLICITADAS\"/>
    </mc:Choice>
  </mc:AlternateContent>
  <bookViews>
    <workbookView xWindow="0" yWindow="0" windowWidth="20490" windowHeight="7095" activeTab="5"/>
  </bookViews>
  <sheets>
    <sheet name="MAIHOMIC" sheetId="1" r:id="rId1"/>
    <sheet name="MSIHOMIC" sheetId="2" r:id="rId2"/>
    <sheet name="ADQEQIND" sheetId="5" r:id="rId3"/>
    <sheet name="MME" sheetId="3" r:id="rId4"/>
    <sheet name="RENOVPARAUTOM" sheetId="6" r:id="rId5"/>
    <sheet name="ADYAEMHMC" sheetId="7" r:id="rId6"/>
  </sheets>
  <definedNames>
    <definedName name="_xlnm._FilterDatabase" localSheetId="0" hidden="1">MAIHOMIC!$B$3:$H$21</definedName>
    <definedName name="_xlnm.Print_Area" localSheetId="0">MAIHOMIC!$B$2:$H$21</definedName>
    <definedName name="_xlnm.Print_Area" localSheetId="3">MME!$B$2:$H$46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46" i="3" l="1"/>
  <c r="D21" i="1" l="1"/>
  <c r="E21" i="1"/>
  <c r="F21" i="1"/>
  <c r="G21" i="1"/>
  <c r="C21" i="1"/>
  <c r="D32" i="2"/>
  <c r="E32" i="2"/>
  <c r="F32" i="2"/>
  <c r="G32" i="2"/>
  <c r="C32" i="2"/>
  <c r="G13" i="5"/>
  <c r="F13" i="5"/>
  <c r="D13" i="5"/>
  <c r="E13" i="5"/>
  <c r="G46" i="3" l="1"/>
  <c r="F46" i="3"/>
  <c r="E46" i="3"/>
  <c r="D46" i="3"/>
  <c r="E4" i="7"/>
  <c r="E6" i="7"/>
  <c r="F6" i="7"/>
  <c r="D6" i="7"/>
  <c r="C6" i="7"/>
  <c r="D7" i="6"/>
  <c r="C7" i="6"/>
  <c r="I46" i="3"/>
  <c r="C13" i="5" l="1"/>
</calcChain>
</file>

<file path=xl/sharedStrings.xml><?xml version="1.0" encoding="utf-8"?>
<sst xmlns="http://schemas.openxmlformats.org/spreadsheetml/2006/main" count="244" uniqueCount="148">
  <si>
    <t>OBJETO CONTRACTUAL</t>
  </si>
  <si>
    <t>MONTO SOLICITADO</t>
  </si>
  <si>
    <t>ADICIÓN</t>
  </si>
  <si>
    <t>VALOR ADJUDICADO</t>
  </si>
  <si>
    <t>VALOR OBLIGADO</t>
  </si>
  <si>
    <t>VALOR PAGADO</t>
  </si>
  <si>
    <t>OBSERVACIONES</t>
  </si>
  <si>
    <t>MONTO</t>
  </si>
  <si>
    <t>El proceso se encuentra en estructuración juridica y economica</t>
  </si>
  <si>
    <t>Modernización y puesta en funcionamiento de la primera fase-central de gases medicinales con la inclusión de obra civil y suministro de equipos para el Hospital Militar.</t>
  </si>
  <si>
    <t>Modificación y Adición al contrato a la orden de servicio SEOS0000001993, con el contratista “CONSORCO HMC.”, cuyo objeto es “Mantenimiento, Adecuación y Acondicionamiento del Área de Hidroterapia de Hospital Militar Central Nivel III y IV”</t>
  </si>
  <si>
    <t xml:space="preserve">Adecuación y mantenimiento del Área de Hospitalización Quinto piso del Hospital Militar Central Nivel III y IV”. </t>
  </si>
  <si>
    <t>Adecuación y mantenimiento del edificio magnetón incluye la construcción del sistema de detección y redes contra incendio ubicado en el Hospital Militar Central Nivel III y IV</t>
  </si>
  <si>
    <t xml:space="preserve"> ADQUISICIÓN, DOTACIÓN EQUIPOS INDUSTRIALES</t>
  </si>
  <si>
    <t>PROYECTO MANTENIMIENTO Y ADECUACION INSTALACIONES HOSPITAL MILITAR CENTRAL - BOGOTA</t>
  </si>
  <si>
    <t>PROYECTO MEJORAMIENTO SISTEMA DE INFORMACION</t>
  </si>
  <si>
    <t xml:space="preserve">PROYECTO: MANTENIMIENTO MAYOR DE EQUIPOS </t>
  </si>
  <si>
    <t>Adición al Contrato 099/2016, con el Contratista “ CONTROL ONLINE SAS “cuyo objeto es Servicio de Implantación, parametrización y Soporte de una Solución Tecnológica para el proceso de Gestión Documental (Ventanilla Única) Segunda Fase para el Hospital  Militar Central.</t>
  </si>
  <si>
    <t>Adquisición de equipos de cómputo tipo todo en uno</t>
  </si>
  <si>
    <t>Adquisición de los servicios de mantenimiento de equipos de cómputo e impresoras  incluyendo repuestos para el Hospital Militar Central.</t>
  </si>
  <si>
    <t>Adquisición de los servicios de actualización del licenciamiento y soporte de la solución de Fortinet del Hospital Militar Central.</t>
  </si>
  <si>
    <t>PROYECTO ADQUISION DOTACIÓN Y ADECUACIÓN EQUIPO MEDICO E INSTRUMENTAL QUIRURGICO</t>
  </si>
  <si>
    <t>Adquisición, preinstalación y puesta en funcionamiento de los equipos biomédicos con destino a los diferentes servicios del Hospital Militar Central.</t>
  </si>
  <si>
    <t xml:space="preserve">Compra de instrumental quirúrgico para la prestación de los servicios quirúrgicos de todas las especialidades, garantizando la utilización de los mismos, prestando mayor atención a nuestros usuarios. </t>
  </si>
  <si>
    <t xml:space="preserve">Suministro, estandarización, modernización, repotenciación, mantenimiento correctivo e incorporación  al Software de los equipos industriales que posee el Hospital Militar Central  como segunda fase de las tres programadas por la entidad hospitalaria para el  área de Calderas. </t>
  </si>
  <si>
    <t xml:space="preserve">Adquisición de equipos y mantenimiento general del área de lavandería del Hospital Militar Central. </t>
  </si>
  <si>
    <t xml:space="preserve">Adquisición, Instalación, integración y puesta en funcionamiento de una solución  de llamadores de enfermería inalámbricos destinados al Hospital Militar Central. </t>
  </si>
  <si>
    <t>Adquisición, Preinstalación, e Instalación de neveras, congeladores, ultra congeladores y cuartos fríos de los diferentes servicios de los diferentes servicios del Hospital Militar Central.</t>
  </si>
  <si>
    <t xml:space="preserve">Traslado,  modernización,  instalación, puesta en funcionamiento y suministro de elementos faltantes de una planta eléctrica de 1.2 MVA del Hospital Militar Central. </t>
  </si>
  <si>
    <t xml:space="preserve">Adquisición de un equipo para el sistema de control  de vertimientos y descargas de los residuos de medicina nuclear del Hospital Militar Central. </t>
  </si>
  <si>
    <t>Suministro e instalación de un sistema de control PLC, tablero de control, aislamiento térmico en tuberías, válvulas y tuberías, sistema eléctrico, obras civiles y demás equipos necesarios para la instalación de dos Chillers que brinden un funcionamiento óptimo del sistema general de aire acondicionado.</t>
  </si>
  <si>
    <t xml:space="preserve">Calibración de equipos patrón, equipos biomédicos y validación de la cadena de frio de los diferentes  servicios del Hospital Militar Central. </t>
  </si>
  <si>
    <t>Mantenimiento preventivo y los correctivos que sean necesarios incluidos repuestos originales nuevos no re manufacturados del equipo marca  CADWELL del servicio de Neurología  del Hospital Militar Central.</t>
  </si>
  <si>
    <t>Mantenimiento preventivo y los correctivo incluidos repuestos  originales certificados por el fabricante para los equipos: ACELERADOR  LINEAL MEVATRON PRIMUS HI+ LANTIS+ PRIME VIEW 31, GAMMACAMARAS E.CAM GANTRY SINGLE HEAD, ECAM GANTRY DUAL HEAD V3.7.SYNGO MI WORKPLACE Y ANGIOGRAFO DE LOS SERVICIOS DE RADIOTERAPIA MEDICNA NUCLEAR  Y HEMODINAMIA DEL    del Hospital Militar Central.</t>
  </si>
  <si>
    <t>Mantenimiento preventivo y los correctivos que sean necesarios incluidos repuestos originales  nuevos no remanufacturados de los equipos de referencia OLIMPUS Y LEVEL ONE del servicio de Gastroenterología, Coloproctologia, Salas de Cirugía y Neumología  del Hospital Militar Central.</t>
  </si>
  <si>
    <t xml:space="preserve">Mantenimiento preventivo y los correctivos que sean necesarios  incluidos repuestos  originales nuevos no re manufacturados de los equipos (PENTACAM Y MICROSCOPIO) del servicio de Oftalmología   del Hospital Militar Central. </t>
  </si>
  <si>
    <t xml:space="preserve">Mantenimiento preventivo y los correctivos que sean necesarios  incluidos repuestos  originales nuevos no re manufacturados para los Microscopios y Micrótomos del servicio de Patología   del Hospital Militar Central. </t>
  </si>
  <si>
    <t>Mantenimiento preventivo y los correctivos que sean necesarios  incluidos repuestos  originales nuevos no re manufacturados  para el equipo  TROMBOELASTOGRAFO TEG 5000 del servicio de Salas de Cirugía   del Hospital Militar Central.</t>
  </si>
  <si>
    <t xml:space="preserve">Mantenimiento preventivo y los correctivos que sean necesarios incluidos repuestos originales nuevos no re manufacturados de los equipos  marca OLIMPUS del servicio de Salas de Cirugía del l Hospital Militar Central. </t>
  </si>
  <si>
    <t xml:space="preserve">Mantenimiento preventivo y los correctivos que sean necesarios incluidos repuestos originales, nuevos no re manufacturados de los equipos  de RAYOS X del servicio de Imágenes Diagnosticas y Urgencias  del Hospital Militar Central. </t>
  </si>
  <si>
    <t>Mantenimiento preventivo y los correctivos que sean necesarios  incluidos repuestos  originales nuevos no re manufacturados para los equipos  (ACT PLUS (MEDIDOR DE TIEMPO DE COAGULACION AUTOMATIZADO)  Y AUTOLOG (SISTEMA DE AUTOTRANSFUSION) del servicio de Salas de Cirugía  del Hospital Militar Central.</t>
  </si>
  <si>
    <t>Estudios y documentos previos para la contratación  del mantenimiento para los cilindros de oxigeno tipo  H,D,E,M,  reguladores de oxígeno y accesorios para las tomas de gases de los diferentes servicios, para el suministro de oxígeno en las instalaciones del Hospital Militar Central.</t>
  </si>
  <si>
    <t>Mantenimiento preventivo,  correctivo general con suministros de repuestos al sistema de vacío marca KAESER DEL Hospital Militar Central y demás reparaciones que se presenten y sean necesarias para la óptima prestación de los servicios de la entidad hospitalaria.</t>
  </si>
  <si>
    <t>Suministro, estandarización, modernización, repotenciación, mantenimiento correctivo e incorporación  al Software de los equipos industriales que posee el Hospital Militar Central  como segunda fase de las tres programadas por la entidad hospitalaria para el  área de Calderas.</t>
  </si>
  <si>
    <t>Mantenimiento preventivo y los correctivos que sean necesarios  incluidos repuestos  originales nuevos no re manufacturados  para los equipos  de MARCA DRAEGER (MAQUINA DE ANESTESIA, INCUBADORAS, VENTILADORES,  MONITOR DE SIGNOS  VITALES Y CAPNOGRAFO) de los servicios de UCIS (NEONATAL, PEDIATRICA, MEDICA,  POST QUIRURGICA, CORONARIA), TPR, MATERNIDAD, URGENCIAS, TERAPIA RESPIRATORIA, HEMODINAMIA, RESONANCIA MAGNETICA Y SALAS DE CIRUGIA del Hospital Militar Central.</t>
  </si>
  <si>
    <t>Mantenimiento preventivo,  correctivo general con inclusión de repuestos  para el sistema de aires acondicionados,  demás reparaciones que se presenten y que sean necesarios para la óptima presentación de los servicios  de la entidad hospitalaria.</t>
  </si>
  <si>
    <t>Contratación del Mantenimiento Preventivo y  correctivo del sistema de correo neumático marca SWISSLOG modelo TRANSPONET  TIPO: 2 VIAS  con inclusión de repuestos del Hospital Militar Central  para la óptima presentación de los servicios de la entidad hospitalaria.</t>
  </si>
  <si>
    <t>Mantenimiento preventivo y correctivo necesarios para los equipos de refrigeración,  congelación,  ultra congelación, y cuartos fríos ubicados en los diferentes  servicios  del Hospital Militar</t>
  </si>
  <si>
    <t>Mantenimiento preventivo, correctivo  general con inclusión de repuestos al sistema de bombeo de agua potable del Hospital Militar Central nivel III y IV.</t>
  </si>
  <si>
    <t>Mantenimiento preventivo de los sistemas interrumpibles de potencia (UPS) que conforman la red regulada del Hospital Militar Central incluyendo la prueba y suministro de baterías  donde se requieran, adecuación de los cuartos donde se alojan las UPS y adecuaciones necesarias  de protección eléctrica, para garantizar un funcionamiento  óptimo a la red regulada del Hospital Militar Central.</t>
  </si>
  <si>
    <t>Mantenimiento preventivo, correctivo  general con inclusión de repuestos al sistema de distribución de agua potable o sistema hidrosanitario,  incluyendo válvulas de corte para cada triangulo y piso del Hospital Militar Central nivel III y IV.</t>
  </si>
  <si>
    <t>Adición al contrato N° 043/2016, con el contratista ASCESCA LIMITADA., cuyo objeto es “Mantenimiento preventivo y los correctivos necesarios de los ocho (8) ascensores de pasajeros y nueve (9) ascensores de carga incluido repuestos nuevos  no re manufacturados, tarjetas electrónicas,  actualizaciones de Software y repuestos para la adecuación  del sistema inteligente  de los ascensores del Hospital Militar Central</t>
  </si>
  <si>
    <t>PROYECTO RENOVACIÓN PARQUE AUTOMOTOR</t>
  </si>
  <si>
    <t>Adquisición de Ambulancia Medicalizada para el Hospital Militar Central</t>
  </si>
  <si>
    <t>Diseños, construcción y dotación de todos los ambientes y áreas que conforman la unidad de cuidados especiales para el Hospital Militar Central  Tramitado con oficio N° 4654 SUAD-UAPL-MANT-INFR  del 22 de febrero  de 2017  avalado por Jefe de Unidad de Apoyo Logístico,  Jefe del área de Infraestructura.</t>
  </si>
  <si>
    <t>Adjudicado presenta un 0% de avance en su ejecución.</t>
  </si>
  <si>
    <t xml:space="preserve">Adicionado ejecutado al 100% </t>
  </si>
  <si>
    <t>Adjudicado presenta un 20% de avance en su ejecución.</t>
  </si>
  <si>
    <t>TOTAL</t>
  </si>
  <si>
    <t>Interventoría Técnica administrativa, jurídica,  financiera y ambiental para la Adecuación y mantenimiento del Área de Hospitalización Quinto piso del Hospital Militar Central Nivel III y IV”.</t>
  </si>
  <si>
    <t>Se encuentra pendiente por ser adjudicado</t>
  </si>
  <si>
    <t xml:space="preserve">Interventoria Técnica, Adaministrativa, Jurídica, Financiera Y Ambiental  Al Contrato De La Modernizacion Y Puesta En Funcionamiento De La Primera Fase- Central De Gases Medicinales Con La Inclusion  De Obra Civil Y Suministro De Equipos Para El Hospital Militar Central Nivel III Y IV. </t>
  </si>
  <si>
    <t xml:space="preserve">Interventoría técnica, administrativa, jurídica, financiera y ambiental  para la adecuación  de la unidad de cuidado intermedio segundo piso del Hospital Militar Central  Nivel III y IV  </t>
  </si>
  <si>
    <t xml:space="preserve">El proceso fue adjudicado en octubre por un valor de $ 76.350.921 </t>
  </si>
  <si>
    <t>Adjudicado se encuentra en ejecución.</t>
  </si>
  <si>
    <t>Adjudicado presenta un 30% de avance en su ejecución.</t>
  </si>
  <si>
    <t>Interventoría técnica, administrativa, jurídica, financiera y ambiental para la adecuación y mantenimiento del edificio magnetón, incluye la construcción del sistema de detección y redes contra incendio ubicado en el Hospital Militar Central.</t>
  </si>
  <si>
    <t>Adjudicado presenta un 10% de avance en su ejecución.</t>
  </si>
  <si>
    <t>Adecuacion y mantenimiento del servicio general de terapia y cubiertas exteriores  del Hospital Militar Central nivel III y IV del Hospital Militar Central.</t>
  </si>
  <si>
    <t>Se encuentra en pliego definitivo</t>
  </si>
  <si>
    <t>Modernización del sistema de estacionamiento  para visitantes del  Hospital Militar Central.</t>
  </si>
  <si>
    <t>Adecuación y Acondicionamiento del servicio de Trasplantes y sus áreas complementarias en el Hospital Militar Central nivel III y IV.</t>
  </si>
  <si>
    <t xml:space="preserve">
Adecuación y mantenimiento  de las áreas de bienestar del servicio general de lavandería del Hospital Militar Central Nivel III y IV.
</t>
  </si>
  <si>
    <t>El proceso fue declarado desierto el cual fue lanzado nuevamente</t>
  </si>
  <si>
    <t>Mantenimiento y adecuación del Centro de Acopio de residuos del Hospital Militar Central.</t>
  </si>
  <si>
    <t>Se encuentra en estructuración jurudica y economica</t>
  </si>
  <si>
    <t>Mantenimiento Preventivo de las áreas de Hospitalización del Décimo Piso del Hospital Militar Central Nivel III y IV.</t>
  </si>
  <si>
    <t>Adición al contrato N° 212/2016, con el contratista INGEMO LTDA., cuyo objeto “Mantenimiento del área de observación urgencias sótano II, costado sur del Hospital Militar Central.</t>
  </si>
  <si>
    <t xml:space="preserve">Adquisición de los servicios de implementación y puesta en funcionamiento de salidas lógicas y salidas eléctricas reguladas para el  Hospital Militar Central,  mediante oficio DIGE-SUAD-UNIN N°2227  de fecha 1 de febrero 2017,  avalado por el Jefe de la Unidad de Informatica. </t>
  </si>
  <si>
    <t xml:space="preserve">Actualización y soporte para el sistema de información Dinamica Gerencial Hospitalaria.Net Webservices 2017 para Oracle. </t>
  </si>
  <si>
    <t xml:space="preserve">Renovación del soporte técnico de la arquitectura Oracle desde el 01 de enero de 2017 hasta el 31 de diciembre de 2017. </t>
  </si>
  <si>
    <t>Se solicita  actualización del sistema operativo y de la base de datos Oracle que soportan el sistema de información  dinámica gerencial en el Hospital Militar Central.</t>
  </si>
  <si>
    <t>Se solicita servicio de mantenimiento para la Intranet Corporativa  y para los trámites y servicios en ambiente web con los nuevos estándares de Gobierno en Línea del sitio www.hospitalmilitar.gov.co del Hospital Militar Central.</t>
  </si>
  <si>
    <t>Soporte, actualización y mantenimiento del software suite visión empresarial.</t>
  </si>
  <si>
    <t>Adquisición de licencias  para productos Microsoft Hospital Militar Central.</t>
  </si>
  <si>
    <t>ADICION AL CONTRATO N°055-2017, con el contratista NEX COMPUTER S.A.”, cuyo objeto “ADQUISICION DE ESTACIONES DE TRABAJO TODO EN UNO  (RENOVACION DE COMPUTO) PARA EL HOSPITAL MILITAR.</t>
  </si>
  <si>
    <t>Adquisición de licencias  Discovery Advantage+Servicedesk,  y el servicio de atención a requerimientos directos con fabrica para el Hospital Militar Central.</t>
  </si>
  <si>
    <t>Se requiere realizar contratación de los servicios y suministros de repuestos para la adecuación y mantenimiento del datacenter principal del  Hospital Militar Central.</t>
  </si>
  <si>
    <t>En proceso contractual</t>
  </si>
  <si>
    <t>Cambio e instalación de nuevos enlaces de fibra de comunicación de los 24 centros  de cableado que actualmente  posee  el Hospital Militar Central incluyendo accesorios nuevos no remunerados.</t>
  </si>
  <si>
    <t xml:space="preserve">Suministro,  instalación,  configuración y soporte técnico de fábrica para productos necesarios como complemento a la solución de contact center y telefonía  ip marca cisco para el Hospital Militar Central. </t>
  </si>
  <si>
    <t>Adquisición de los servicios de actualización  del licenciamiento  de la solución  de antivirus Karpesky  que actualmente  tiene la entidad para el Hospital Militar Central.</t>
  </si>
  <si>
    <t>Adquisición del suministro,  instalación y configuración de la solución  de backup salvaguarda del Hospital Militar Central.</t>
  </si>
  <si>
    <t>Suministro,  instalación, configuración y soporte técnico de fábrica para productos necesarios como complemento a la solución de datacenter del Hospital Militar Central.</t>
  </si>
  <si>
    <t>Estructuración juridica y economica</t>
  </si>
  <si>
    <t>Contratación para ajuste y modificación del esquema de nivel de recuperaciones según su necesidad, para emitir la sabana de notas con toda la información académica del estudiante.</t>
  </si>
  <si>
    <t>ADICION AL CONTRATO N°017-2017 con el contratista  SISTEMAY ASESORIAS DE COLOMBIA SYAC S.A. cuyo objeto “ACTUALIZACION Y SOPORTE PARA EL SISTEMA DE INFORMACION DINAMICA GERENCIAL HOSPITALARIA  .NET WEBSERVICES 2017 PARA ORACLE”.</t>
  </si>
  <si>
    <t>Suministro instalación y configuración de una herramienta  de seguridad informática dedicada a los equipos de usuario final de la red del Hospital Militar Central.</t>
  </si>
  <si>
    <t>Suministro instalación y configuración  y soporte técnico de fábrica para equipos de comunicación  para el  Hospital Militar Central.</t>
  </si>
  <si>
    <t xml:space="preserve">Adquisición de licencias acrobat creative could para el  Hospital Militar Central. </t>
  </si>
  <si>
    <t>Contratación directa para la renovación del soporte técnico de fábrica y actualizaciones de la herramienta  de administración de incidentes y requerimientos – MATIC para el   Hospital Militar Central.</t>
  </si>
  <si>
    <t>Ajuste del esquema de funcionalidad de las asistencias para que se puedan registrar los retardos de los estudiantes.</t>
  </si>
  <si>
    <t>Adquisición de licencias para productos Microsoft Hospital Militar Central por valor de $59.210.000, renovación de soporte y actualización del software Paper Cut por valor de $43.500.000, renovación del soporte y mantenimiento del software de monitoreo y ampliación del licenciamiento SAM del Hospital Militar Central por valor de $40.000.000.</t>
  </si>
  <si>
    <t>Adquisición preinstalacion  e instalacion y puesta en funcionamiento de dos (2) ups 15 kva 7  15  kw para el servicio de medicina nuclear del Hospital Militar Central</t>
  </si>
  <si>
    <t xml:space="preserve">Adquisición de un (1) Motocarro, para el Parque Automotor del hospital militar Central. </t>
  </si>
  <si>
    <t>En estructuración</t>
  </si>
  <si>
    <t xml:space="preserve">TOTAL </t>
  </si>
  <si>
    <t xml:space="preserve">Adquisición de un (1) vehículo  tipo automóvil gama baja para el Hospital Militar Central. </t>
  </si>
  <si>
    <t>Mantenimiento técnico y correctivo y preventivo con suministro de repuestos al equipo moto generador con capacidad de 1000KW marca CUMMINS  ubicado en la planta eléctrica de emergencia  del Hospital Militar Central para vigencia 2017.  Tramitado con oficio N° 5770 DIGE- SUAD-UAPL-MANT  del 6 de marzo de 2017  avalado por Subdirector Administrativo y Coordinador grupo de Mantenimiento.  NOTA; se modifica el valor inicial del certificado original ($10.000.000) de fecha 6 de marzo de 2017, de acuerdo a solicitud N° 15336 de fecha 16 de junio de2017.</t>
  </si>
  <si>
    <t>Pendiente por adjudicar</t>
  </si>
  <si>
    <t xml:space="preserve">Mantenimiento preventivo y los correctivos que sean necesarios incluidos repuestos originales nuevos no re manufacturados de los equipos del servicio de  Neurología  del Hospital Militar Central. </t>
  </si>
  <si>
    <t>Mantenimiento preventivo y los correctivos que sean necesarios  incluidos repuestos  originales nuevos no re manufacturados para  VENTILADORES PEDIATRICOS Y NEONATALES REFERENCIA SLE 4000 Y 5000 de la Unidad de Cuidado Intensivo Pediátrico y Neonatal   del Hospital Militar Central.</t>
  </si>
  <si>
    <t>Mantenimiento preventivo y los correctivos que sean necesarios  incluidos repuestos  originales nuevos no re manufacturados de los equipos  de referencia  MIDAS REX  del servicio de Salas de Cirugía   del Hospital Militar Central.</t>
  </si>
  <si>
    <t>Mantenimiento preventivo y los correctivos que sean necesarios  incluidos repuestos  originales nuevos no re manufacturados de los equipos  marca GENERAL ELECTRIC (MONITOR DE SIGNOS  VITALES,  MAQUINA DE ANESTESIA, VENTILADOR DE TRANSPORTE) Y MESAS DE CIRUGIA  MARCA BEN-Q del servicio de Salas de Cirugía y UCI del Hospital Militar Central.</t>
  </si>
  <si>
    <t>Mantenimiento preventivo y los correctivos que sean necesarios incluidos repuestos originales, nuevos no re manufacturados del equipo de ELECTROMIOGRAFIA  del servicio de Fisiatría  del Hospital Militar Central.</t>
  </si>
  <si>
    <t>Mantenimiento preventivo y los correctivos que sean necesarios  incluidos repuestos  originales nuevos no re manufacturados  de los equipos de referencia  RICHARD WOLF Y MS del servicio de Salas de Cirugía, Consulta Externa y Fisiatría  del Hospital Militar Central.</t>
  </si>
  <si>
    <t>Mantenimiento preventivo y los correctivos que sean necesarios  incluido repuestos originales nuevos no remanufacturados de los equipos  (INCUBADORAS, LAMPARA PEDIATRICA DE CALOR RADIANTE,  BLENDER, RESUCITADOR  TIPO AMBU NEONATAL  Y LAMPARA DE FOTOTERAPIA) del servicio de UCI Neonatal  del Hospital Militar Central.</t>
  </si>
  <si>
    <t>Mantenimiento preventivo  y los correctivos que sean necesarios,  incluido repuestos originales nuevos no remanufacturados de las piezas de mano del servicio de odontología  del Hospital Militar Central.</t>
  </si>
  <si>
    <t xml:space="preserve">Mantenimiento preventivo y los correctivos que sean  necesarios  incluido repuestos originales  nuevos no remanufacturados  para los equipos  de marca AESCULAP  (dermatomos) del servicio de cirugía plástica  del Hospital Militar Central </t>
  </si>
  <si>
    <t>Mantenimiento Preventivo Y Los Correctivos Que Sean  Necesarios  Incluido Repuestos Originiales  Nuevos No Remanufacturados  Para Los Equipos  De Marca  Storz (Torres De Laparoscopia,  Fuentes De Luz, Videoprocesarodres,Fuentes De Luz, Resectoscipios,  Cistoscopios, Opticas, Laser) De Los Serivcios De Gastroenterologia, Otorrinolaringologia, Neumologia Y Cirugia Del Hospital Militar Central.</t>
  </si>
  <si>
    <t>Mantenimiento Preventivo Y Los Correctivos Que Sean  Necesarios  Incluido Repuestos Originiales  Nuevos No Remanufacturados  Para Los Equipos  De Marca  Carl Zeiss Y Matachana ( Laser,  Microscopios,  Tomografo  Optico, Lenserometro, Regla Biometrica Autoclaves Y Lavadora  De Instrumental)  De Los Serivcios De Otorrino, Oftalmologia, Cirugia Plastica, Patologia, Laboratorio Clinico Y Salas De Cirugia  Del Hospital Militar Central “.</t>
  </si>
  <si>
    <t>Mantenimiento Preventivo Y Los Correctivos Que Sean  Necesarios  Incluido Repuestos Originiales  Nuevos No Remanufacturados  Para Los Equipos  De Marca  Thermo Fisher Scientific (Procesador  Automatico De Tejidos,  Estacion De Macroscopia,  Citocentrifuga Y Criostato Electronico) Del Servicio De Patologia  Del Hospital Militar Central “</t>
  </si>
  <si>
    <t>Solicita Mantenimiento Preventivo Y Los Correctivos Que Sean  Necesarios  Incluido Repuestos Originiales  Nuevos No Remanufacturados  Para Los Equipos  De Marca  General Electric  (Ecocardiografos,  Densitometro Y Aco En C) De Los Servicios  De Cardiologia  Clinica,  Urologia  Y Densitometria Del Hospital Militar Central</t>
  </si>
  <si>
    <t>Servicio técnico  para realizar el mantenimiento preventivo y correctivo del instrumental incluido repuesto, para el instrumental quirúrgico que pertenece al servicio de Central de Esterilización.</t>
  </si>
  <si>
    <t>Mantenimiento Preventivo Y Los Correctivos Que Sean Necesarios  Incluido Repuestos Originales Nuevos No Remanufacturados Para Los Equipos De Marca Carefussion Y Embla (Ventiladores, Equipo De Funcion Pulmonar Y Polisomnografia), De Los Servicios De Neumologia,  Terepia Respiratoria-Ucis Y Laboratorio De Electroencefalografia Del Hospital Militar Central.</t>
  </si>
  <si>
    <t>Mantenimiento preventivo y los correctivos que sean necesarios incluido repuestos originales nuevos para las camas marca Hill-Room Afinity del Hospital Militar Central.</t>
  </si>
  <si>
    <t>Mantenimiento preventivo y los correctivos que sean necesarios incluidos repuestos originales nuevos no remanufacturados para las autoclaves marca OHIO de los diferentes servicios del Hospital Militar Central.</t>
  </si>
  <si>
    <t xml:space="preserve">SOLICITA MANTENIMIENTO PREVENTIVO Y CORRECTIVO  DE LOS OCHO (8) ASCENSORES DE PASAJEROS  Y NUEVE (9) ASCENSORES DE CARGA UBICADOS EN LAS INSTALACIONES  DEL HOSPITAL MILITAR CENTRAL  INCLUYE REPUESTOS  NUEVOS NO REMANUFACTURADOS. </t>
  </si>
  <si>
    <t xml:space="preserve">Mantenimiento preventivo de las Escaleras eléctricas marca MITSUBISHI  del Hospital Militar Central. </t>
  </si>
  <si>
    <t>Adjudicado</t>
  </si>
  <si>
    <t>Adjudicado se realiza obligación y pago del 53% del valor del contrato</t>
  </si>
  <si>
    <t xml:space="preserve"> Adjudicado se recibe a satisfacción ejecutado al 100%</t>
  </si>
  <si>
    <t>Adjudicado se encuentra en ejecución</t>
  </si>
  <si>
    <t>Adjudicado se encuentra en ejecución, en octubre se realiza obligación del 94% del valor del contrato</t>
  </si>
  <si>
    <t>Adjudicado se encuentra en ejecución, en octubre se realiza obligación del 28% del valor del contrato</t>
  </si>
  <si>
    <t>Adjudicado se encuentra en ejecución, en octubre se realiza obligación del 42% del valor del contrato</t>
  </si>
  <si>
    <t>Adicionado en ejecución se realiza obligación del 96% del valor del contrato</t>
  </si>
  <si>
    <t>Adjudicado se encuentra en ejecución, en octubre se realiza obligación del 23% del valor del contrato</t>
  </si>
  <si>
    <t>Adjudicado se encuentra en ejecución, en octubre se realiza obligación del 15% del valor del contrato</t>
  </si>
  <si>
    <t>Adjudicado se encuentra en ejecución, se realiza obligación del 47% del valor del contrato</t>
  </si>
  <si>
    <t>El proceso fue adjudicado en octubre por un valor de $281.663.062 y se encuentra en ejecución</t>
  </si>
  <si>
    <t>Ajudicado se encuentra en ejecución</t>
  </si>
  <si>
    <t>Ajudicado se encuentra en ejecución, se realiza obligación y pago del 54% del valor del contrato</t>
  </si>
  <si>
    <t>Saldo de apropiación</t>
  </si>
  <si>
    <t xml:space="preserve">Saldos </t>
  </si>
  <si>
    <t>Saldos</t>
  </si>
  <si>
    <t>Saldos para realizar adiciones</t>
  </si>
  <si>
    <t>Adjudicado se encuentra en ejecución, se realiza obligación del 10% del valor del contrato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</si>
</sst>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_);[Red]\(&quot;$&quot;\ #,##0\)"/>
    <numFmt numFmtId="44" formatCode="_(&quot;$&quot;\ * #,##0.00_);_(&quot;$&quot;\ * \(#,##0.00\);_(&quot;$&quot;\ * &quot;-&quot;??_);_(@_)"/>
    <numFmt numFmtId="43" formatCode="_(* #,##0.00_);_(* \(#,##0.00\);_(* &quot;-&quot;??_);_(@_)"/>
    <numFmt numFmtId="164" formatCode="_([$$-240A]\ * #,##0_);_([$$-240A]\ * \(#,##0\);_([$$-240A]\ * &quot;-&quot;??_);_(@_)"/>
    <numFmt numFmtId="165" formatCode="_(&quot;$&quot;\ * #,##0_);_(&quot;$&quot;\ * \(#,##0\);_(&quot;$&quot;\ * &quot;-&quot;??_);_(@_)"/>
    <numFmt numFmtId="166" formatCode="_(* #,##0_);_(* \(#,##0\);_(* &quot;-&quot;??_);_(@_)"/>
  </numFmts>
  <fonts count="22">
    <font>
      <sz val="11"/>
      <color theme="1"/>
      <name val="Calibri"/>
      <family val="2"/>
      <scheme val="minor"/>
    </font>
    <font>
      <sz val="11"/>
      <color theme="1"/>
      <name val="Calibri"/>
      <family val="2"/>
      <scheme val="minor"/>
    </font>
    <font>
      <sz val="11"/>
      <name val="Calibri"/>
      <family val="2"/>
      <scheme val="minor"/>
    </font>
    <font>
      <b/>
      <sz val="16"/>
      <name val="Arial"/>
      <family val="2"/>
    </font>
    <font>
      <sz val="11"/>
      <name val="Arial"/>
      <family val="2"/>
    </font>
    <font>
      <b/>
      <sz val="13"/>
      <name val="Arial  "/>
    </font>
    <font>
      <b/>
      <sz val="11"/>
      <name val="Arial  "/>
    </font>
    <font>
      <b/>
      <sz val="11"/>
      <name val="Arial Narrow"/>
      <family val="2"/>
    </font>
    <font>
      <sz val="11"/>
      <name val="Arial  "/>
    </font>
    <font>
      <sz val="14"/>
      <name val="Arial Narrow"/>
      <family val="2"/>
    </font>
    <font>
      <b/>
      <sz val="14"/>
      <name val="Arial"/>
      <family val="2"/>
    </font>
    <font>
      <sz val="11"/>
      <color theme="1"/>
      <name val="Arial  "/>
    </font>
    <font>
      <b/>
      <sz val="16"/>
      <color theme="1"/>
      <name val="Arial"/>
      <family val="2"/>
    </font>
    <font>
      <sz val="11"/>
      <color theme="1"/>
      <name val="Arial"/>
      <family val="2"/>
    </font>
    <font>
      <b/>
      <sz val="13"/>
      <color theme="1"/>
      <name val="Arial  "/>
    </font>
    <font>
      <b/>
      <sz val="11"/>
      <color theme="1"/>
      <name val="Arial  "/>
    </font>
    <font>
      <sz val="11"/>
      <color rgb="FF00B050"/>
      <name val="Calibri"/>
      <family val="2"/>
      <scheme val="minor"/>
    </font>
    <font>
      <b/>
      <sz val="14"/>
      <color theme="1"/>
      <name val="Arial"/>
      <family val="2"/>
    </font>
    <font>
      <b/>
      <sz val="16"/>
      <name val="Arial Narrow"/>
      <family val="2"/>
    </font>
    <font>
      <sz val="11"/>
      <name val="Arial Narrow"/>
      <family val="2"/>
    </font>
    <font>
      <b/>
      <sz val="13"/>
      <name val="Arial Narrow"/>
      <family val="2"/>
    </font>
    <font>
      <b/>
      <sz val="14"/>
      <name val="Arial Narrow"/>
      <family val="2"/>
    </font>
  </fonts>
  <fills count="5">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bottom style="thin">
        <color indexed="64"/>
      </bottom>
      <diagonal/>
    </border>
    <border>
      <left style="medium">
        <color indexed="64"/>
      </left>
      <right/>
      <top/>
      <bottom/>
      <diagonal/>
    </border>
    <border>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auto="1"/>
      </left>
      <right/>
      <top/>
      <bottom/>
      <diagonal/>
    </border>
    <border>
      <left style="thin">
        <color indexed="64"/>
      </left>
      <right style="medium">
        <color indexed="64"/>
      </right>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43">
    <xf numFmtId="0" fontId="0" fillId="0" borderId="0" xfId="0"/>
    <xf numFmtId="0" fontId="2" fillId="0" borderId="0" xfId="0" applyFont="1" applyAlignment="1">
      <alignment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wrapText="1"/>
    </xf>
    <xf numFmtId="0" fontId="6" fillId="2" borderId="5" xfId="0" applyFont="1" applyFill="1" applyBorder="1" applyAlignment="1">
      <alignment horizontal="center" vertical="center" wrapText="1"/>
    </xf>
    <xf numFmtId="0" fontId="6" fillId="0" borderId="6" xfId="0" applyFont="1" applyBorder="1" applyAlignment="1">
      <alignment horizontal="center" vertical="center" wrapText="1"/>
    </xf>
    <xf numFmtId="0" fontId="2" fillId="0" borderId="0" xfId="0" applyFont="1" applyFill="1" applyAlignment="1">
      <alignment wrapText="1"/>
    </xf>
    <xf numFmtId="164" fontId="8" fillId="0" borderId="12" xfId="0" applyNumberFormat="1" applyFont="1" applyFill="1" applyBorder="1" applyAlignment="1">
      <alignment horizontal="center" vertical="center" wrapText="1"/>
    </xf>
    <xf numFmtId="165" fontId="9" fillId="0" borderId="0" xfId="2" applyNumberFormat="1" applyFont="1" applyFill="1" applyBorder="1" applyAlignment="1">
      <alignment horizontal="justify" vertical="center" wrapText="1"/>
    </xf>
    <xf numFmtId="165" fontId="2" fillId="0" borderId="0" xfId="2" applyNumberFormat="1" applyFont="1" applyAlignment="1">
      <alignment vertical="center" wrapText="1"/>
    </xf>
    <xf numFmtId="165" fontId="2" fillId="0" borderId="0" xfId="2" applyNumberFormat="1" applyFont="1" applyFill="1" applyAlignment="1">
      <alignment vertical="center" wrapText="1"/>
    </xf>
    <xf numFmtId="164" fontId="8" fillId="0" borderId="8" xfId="0" applyNumberFormat="1" applyFont="1" applyFill="1" applyBorder="1" applyAlignment="1">
      <alignment horizontal="center" vertical="center" wrapText="1"/>
    </xf>
    <xf numFmtId="166" fontId="2" fillId="0" borderId="0" xfId="0" applyNumberFormat="1" applyFont="1" applyFill="1" applyAlignment="1">
      <alignment wrapText="1"/>
    </xf>
    <xf numFmtId="0" fontId="8" fillId="0" borderId="8" xfId="0" applyFont="1" applyFill="1" applyBorder="1" applyAlignment="1">
      <alignment horizontal="justify" vertical="center" wrapText="1"/>
    </xf>
    <xf numFmtId="0" fontId="0" fillId="0" borderId="0" xfId="0" applyAlignment="1">
      <alignment wrapText="1"/>
    </xf>
    <xf numFmtId="0" fontId="0" fillId="0" borderId="0" xfId="0"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wrapText="1"/>
    </xf>
    <xf numFmtId="0" fontId="2" fillId="0" borderId="0" xfId="0" applyFont="1" applyFill="1" applyAlignment="1">
      <alignment horizontal="center" vertical="center" wrapText="1"/>
    </xf>
    <xf numFmtId="164" fontId="16" fillId="0" borderId="0" xfId="0" applyNumberFormat="1" applyFont="1" applyFill="1" applyAlignment="1">
      <alignment horizontal="center" vertical="center" wrapText="1"/>
    </xf>
    <xf numFmtId="0" fontId="16" fillId="0" borderId="0" xfId="0" applyFont="1" applyFill="1" applyAlignment="1">
      <alignment wrapText="1"/>
    </xf>
    <xf numFmtId="0" fontId="16" fillId="0" borderId="0" xfId="0" applyFont="1" applyFill="1" applyAlignment="1">
      <alignment horizontal="center" vertical="center" wrapText="1"/>
    </xf>
    <xf numFmtId="166" fontId="2" fillId="0" borderId="0" xfId="1" applyNumberFormat="1" applyFont="1" applyAlignment="1">
      <alignment horizontal="center" vertical="center" wrapText="1"/>
    </xf>
    <xf numFmtId="165" fontId="0" fillId="0" borderId="0" xfId="0" applyNumberFormat="1" applyAlignment="1">
      <alignment wrapText="1"/>
    </xf>
    <xf numFmtId="0" fontId="2" fillId="0" borderId="0" xfId="0" applyFont="1" applyAlignment="1">
      <alignment horizontal="right" wrapText="1"/>
    </xf>
    <xf numFmtId="0" fontId="3" fillId="0" borderId="0" xfId="0" applyFont="1" applyAlignment="1">
      <alignment horizontal="right" vertical="center" wrapText="1"/>
    </xf>
    <xf numFmtId="164" fontId="8" fillId="0" borderId="10" xfId="0" applyNumberFormat="1" applyFont="1" applyFill="1" applyBorder="1" applyAlignment="1">
      <alignment horizontal="center" vertical="center" wrapText="1"/>
    </xf>
    <xf numFmtId="164" fontId="2" fillId="0" borderId="0" xfId="0" applyNumberFormat="1" applyFont="1" applyFill="1" applyAlignment="1">
      <alignment wrapText="1"/>
    </xf>
    <xf numFmtId="0" fontId="18" fillId="0" borderId="0" xfId="0" applyFont="1" applyAlignment="1">
      <alignment horizontal="center" vertical="center" wrapText="1"/>
    </xf>
    <xf numFmtId="0" fontId="19" fillId="0" borderId="0" xfId="0" applyFont="1" applyAlignment="1">
      <alignment wrapText="1"/>
    </xf>
    <xf numFmtId="0" fontId="19" fillId="0" borderId="0" xfId="0" applyFont="1" applyAlignment="1">
      <alignment horizontal="center" vertical="center" wrapText="1"/>
    </xf>
    <xf numFmtId="0" fontId="7" fillId="2" borderId="4" xfId="0" applyFont="1" applyFill="1" applyBorder="1" applyAlignment="1">
      <alignment horizontal="center" vertical="center" wrapText="1"/>
    </xf>
    <xf numFmtId="0" fontId="7" fillId="0" borderId="6" xfId="0" applyFont="1" applyBorder="1" applyAlignment="1">
      <alignment horizontal="center" vertical="center" wrapText="1"/>
    </xf>
    <xf numFmtId="0" fontId="19" fillId="2" borderId="7" xfId="0" applyFont="1" applyFill="1" applyBorder="1" applyAlignment="1">
      <alignment horizontal="left" vertical="center" wrapText="1"/>
    </xf>
    <xf numFmtId="164" fontId="19" fillId="2" borderId="8" xfId="0" applyNumberFormat="1" applyFont="1" applyFill="1" applyBorder="1" applyAlignment="1">
      <alignment horizontal="center" vertical="center" wrapText="1"/>
    </xf>
    <xf numFmtId="164" fontId="19" fillId="2" borderId="9" xfId="0" applyNumberFormat="1" applyFont="1" applyFill="1" applyBorder="1" applyAlignment="1">
      <alignment horizontal="center" vertical="center" wrapText="1"/>
    </xf>
    <xf numFmtId="164" fontId="19" fillId="2" borderId="10" xfId="0" applyNumberFormat="1" applyFont="1" applyFill="1" applyBorder="1" applyAlignment="1">
      <alignment horizontal="center" vertical="center" wrapText="1"/>
    </xf>
    <xf numFmtId="0" fontId="19" fillId="2" borderId="0" xfId="0" applyFont="1" applyFill="1" applyAlignment="1">
      <alignment horizontal="center" vertical="center" wrapText="1"/>
    </xf>
    <xf numFmtId="0" fontId="19" fillId="2" borderId="0" xfId="0" applyFont="1" applyFill="1" applyAlignment="1">
      <alignment wrapText="1"/>
    </xf>
    <xf numFmtId="0" fontId="19" fillId="0" borderId="0" xfId="0" applyFont="1" applyFill="1" applyAlignment="1">
      <alignment wrapText="1"/>
    </xf>
    <xf numFmtId="0" fontId="19" fillId="2" borderId="11" xfId="0" applyFont="1" applyFill="1" applyBorder="1" applyAlignment="1">
      <alignment horizontal="left" vertical="center" wrapText="1"/>
    </xf>
    <xf numFmtId="164" fontId="19" fillId="2" borderId="12" xfId="0" applyNumberFormat="1" applyFont="1" applyFill="1" applyBorder="1" applyAlignment="1">
      <alignment horizontal="center" vertical="center" wrapText="1"/>
    </xf>
    <xf numFmtId="164" fontId="19" fillId="2" borderId="13" xfId="0" applyNumberFormat="1" applyFont="1" applyFill="1" applyBorder="1" applyAlignment="1">
      <alignment horizontal="center" vertical="center" wrapText="1"/>
    </xf>
    <xf numFmtId="164" fontId="19" fillId="2" borderId="14" xfId="0" applyNumberFormat="1" applyFont="1" applyFill="1" applyBorder="1" applyAlignment="1">
      <alignment horizontal="center" vertical="center" wrapText="1"/>
    </xf>
    <xf numFmtId="164" fontId="19" fillId="2" borderId="0" xfId="0" applyNumberFormat="1" applyFont="1" applyFill="1" applyAlignment="1">
      <alignment horizontal="center" vertical="center" wrapText="1"/>
    </xf>
    <xf numFmtId="0" fontId="19" fillId="0" borderId="11" xfId="0" applyFont="1" applyFill="1" applyBorder="1" applyAlignment="1">
      <alignment horizontal="left" vertical="center" wrapText="1"/>
    </xf>
    <xf numFmtId="164" fontId="19" fillId="0" borderId="12" xfId="0" applyNumberFormat="1" applyFont="1" applyFill="1" applyBorder="1" applyAlignment="1">
      <alignment horizontal="center" vertical="center" wrapText="1"/>
    </xf>
    <xf numFmtId="164" fontId="19" fillId="0" borderId="13" xfId="0" applyNumberFormat="1" applyFont="1" applyFill="1" applyBorder="1" applyAlignment="1">
      <alignment horizontal="center" vertical="center" wrapText="1"/>
    </xf>
    <xf numFmtId="164" fontId="19" fillId="0" borderId="14" xfId="0" applyNumberFormat="1" applyFont="1" applyFill="1" applyBorder="1" applyAlignment="1">
      <alignment horizontal="center" vertical="center" wrapText="1"/>
    </xf>
    <xf numFmtId="164" fontId="19" fillId="0" borderId="0" xfId="0" applyNumberFormat="1" applyFont="1" applyAlignment="1">
      <alignment horizontal="center" vertical="center" wrapText="1"/>
    </xf>
    <xf numFmtId="165" fontId="19" fillId="0" borderId="0" xfId="0" applyNumberFormat="1" applyFont="1" applyAlignment="1">
      <alignment wrapText="1"/>
    </xf>
    <xf numFmtId="0" fontId="21" fillId="3" borderId="4" xfId="0" applyFont="1" applyFill="1" applyBorder="1" applyAlignment="1">
      <alignment horizontal="center" vertical="center" wrapText="1"/>
    </xf>
    <xf numFmtId="165" fontId="21" fillId="3" borderId="5" xfId="0" applyNumberFormat="1" applyFont="1" applyFill="1" applyBorder="1" applyAlignment="1">
      <alignment horizontal="center" vertical="center" wrapText="1"/>
    </xf>
    <xf numFmtId="165" fontId="21" fillId="3" borderId="6" xfId="0" applyNumberFormat="1" applyFont="1" applyFill="1" applyBorder="1" applyAlignment="1">
      <alignment horizontal="center" vertical="center" wrapText="1"/>
    </xf>
    <xf numFmtId="165" fontId="10" fillId="3" borderId="16" xfId="0" applyNumberFormat="1" applyFont="1" applyFill="1" applyBorder="1" applyAlignment="1">
      <alignment horizontal="center" vertical="center" wrapText="1"/>
    </xf>
    <xf numFmtId="0" fontId="8" fillId="0" borderId="18" xfId="0" applyFont="1" applyFill="1" applyBorder="1" applyAlignment="1">
      <alignment horizontal="justify" vertical="center" wrapText="1"/>
    </xf>
    <xf numFmtId="0" fontId="8" fillId="2" borderId="21" xfId="0" applyFont="1" applyFill="1" applyBorder="1" applyAlignment="1">
      <alignment horizontal="justify" vertical="center" wrapText="1"/>
    </xf>
    <xf numFmtId="0" fontId="8" fillId="0" borderId="21" xfId="0" applyFont="1" applyFill="1" applyBorder="1" applyAlignment="1">
      <alignment horizontal="justify" vertical="center" wrapText="1"/>
    </xf>
    <xf numFmtId="165" fontId="10" fillId="3" borderId="2" xfId="0" applyNumberFormat="1" applyFont="1" applyFill="1" applyBorder="1" applyAlignment="1">
      <alignment horizontal="center" vertical="center" wrapText="1"/>
    </xf>
    <xf numFmtId="165" fontId="10" fillId="3" borderId="3" xfId="0" applyNumberFormat="1" applyFont="1" applyFill="1" applyBorder="1" applyAlignment="1">
      <alignment horizontal="center" vertical="center" wrapText="1"/>
    </xf>
    <xf numFmtId="0" fontId="8" fillId="2" borderId="23" xfId="0" applyFont="1" applyFill="1" applyBorder="1" applyAlignment="1">
      <alignment horizontal="justify" vertical="center" wrapText="1"/>
    </xf>
    <xf numFmtId="0" fontId="6" fillId="2" borderId="15" xfId="0" applyFont="1" applyFill="1" applyBorder="1" applyAlignment="1">
      <alignment horizontal="center" vertical="center" wrapText="1"/>
    </xf>
    <xf numFmtId="0" fontId="6" fillId="0" borderId="2" xfId="0" applyFont="1" applyBorder="1" applyAlignment="1">
      <alignment horizontal="center" vertical="center" wrapText="1"/>
    </xf>
    <xf numFmtId="164" fontId="8" fillId="2" borderId="24" xfId="0" applyNumberFormat="1" applyFont="1" applyFill="1" applyBorder="1" applyAlignment="1">
      <alignment horizontal="center" vertical="center" wrapText="1"/>
    </xf>
    <xf numFmtId="164" fontId="8" fillId="2" borderId="25" xfId="0" applyNumberFormat="1" applyFont="1" applyFill="1" applyBorder="1" applyAlignment="1">
      <alignment horizontal="center" vertical="center" wrapText="1"/>
    </xf>
    <xf numFmtId="164" fontId="8" fillId="0" borderId="25" xfId="0" applyNumberFormat="1" applyFont="1" applyFill="1" applyBorder="1" applyAlignment="1">
      <alignment horizontal="center" vertical="center" wrapText="1"/>
    </xf>
    <xf numFmtId="0" fontId="6" fillId="0" borderId="15" xfId="0" applyFont="1" applyBorder="1" applyAlignment="1">
      <alignment horizontal="center" vertical="center" wrapText="1"/>
    </xf>
    <xf numFmtId="164" fontId="8" fillId="2" borderId="23" xfId="0" applyNumberFormat="1" applyFont="1" applyFill="1" applyBorder="1" applyAlignment="1">
      <alignment horizontal="center" vertical="center" wrapText="1"/>
    </xf>
    <xf numFmtId="164" fontId="8" fillId="2" borderId="21" xfId="0" applyNumberFormat="1" applyFont="1" applyFill="1" applyBorder="1" applyAlignment="1">
      <alignment horizontal="center" vertical="center" wrapText="1"/>
    </xf>
    <xf numFmtId="164" fontId="8" fillId="0" borderId="21" xfId="0" applyNumberFormat="1" applyFont="1" applyFill="1" applyBorder="1" applyAlignment="1">
      <alignment horizontal="center" vertical="center" wrapText="1"/>
    </xf>
    <xf numFmtId="164" fontId="8" fillId="0" borderId="24" xfId="0" applyNumberFormat="1" applyFont="1" applyFill="1" applyBorder="1" applyAlignment="1">
      <alignment horizontal="center" vertical="center" wrapText="1"/>
    </xf>
    <xf numFmtId="164" fontId="8" fillId="0" borderId="23" xfId="0" applyNumberFormat="1" applyFont="1" applyFill="1" applyBorder="1" applyAlignment="1">
      <alignment horizontal="center" vertical="center" wrapText="1"/>
    </xf>
    <xf numFmtId="164" fontId="8" fillId="0" borderId="21" xfId="0" applyNumberFormat="1" applyFont="1" applyFill="1" applyBorder="1" applyAlignment="1">
      <alignment vertical="center" wrapText="1"/>
    </xf>
    <xf numFmtId="164" fontId="8" fillId="0" borderId="26" xfId="0" applyNumberFormat="1" applyFont="1" applyFill="1" applyBorder="1" applyAlignment="1">
      <alignment horizontal="center" vertical="center" wrapText="1"/>
    </xf>
    <xf numFmtId="0" fontId="10" fillId="3" borderId="15" xfId="0" applyFont="1" applyFill="1" applyBorder="1" applyAlignment="1">
      <alignment horizontal="center" vertical="center" wrapText="1"/>
    </xf>
    <xf numFmtId="165" fontId="10" fillId="3" borderId="1" xfId="0" applyNumberFormat="1" applyFont="1" applyFill="1" applyBorder="1" applyAlignment="1">
      <alignment horizontal="center" vertical="center" wrapText="1"/>
    </xf>
    <xf numFmtId="165" fontId="10" fillId="3" borderId="15" xfId="0" applyNumberFormat="1" applyFont="1" applyFill="1" applyBorder="1" applyAlignment="1">
      <alignment horizontal="center" vertical="center" wrapText="1"/>
    </xf>
    <xf numFmtId="9" fontId="8" fillId="2" borderId="21" xfId="3" applyFont="1" applyFill="1" applyBorder="1" applyAlignment="1">
      <alignment horizontal="center" vertical="center" wrapText="1"/>
    </xf>
    <xf numFmtId="164" fontId="8" fillId="0" borderId="23" xfId="0" applyNumberFormat="1" applyFont="1" applyFill="1" applyBorder="1" applyAlignment="1">
      <alignment horizontal="center" vertical="center" wrapText="1"/>
    </xf>
    <xf numFmtId="0" fontId="13" fillId="4" borderId="18" xfId="0" applyFont="1" applyFill="1" applyBorder="1" applyAlignment="1">
      <alignment horizontal="justify" vertical="center" wrapText="1"/>
    </xf>
    <xf numFmtId="164" fontId="8" fillId="0" borderId="0" xfId="0" applyNumberFormat="1" applyFont="1" applyFill="1" applyBorder="1" applyAlignment="1">
      <alignment horizontal="center" vertical="center" wrapText="1"/>
    </xf>
    <xf numFmtId="0" fontId="10" fillId="3" borderId="3" xfId="0" applyFont="1" applyFill="1" applyBorder="1" applyAlignment="1">
      <alignment horizontal="center" vertical="center" wrapText="1"/>
    </xf>
    <xf numFmtId="165" fontId="10" fillId="3" borderId="15" xfId="0" applyNumberFormat="1" applyFont="1" applyFill="1" applyBorder="1" applyAlignment="1">
      <alignment horizontal="right" vertical="center" wrapText="1"/>
    </xf>
    <xf numFmtId="0" fontId="15" fillId="0" borderId="17" xfId="0" applyFont="1" applyBorder="1" applyAlignment="1">
      <alignment horizontal="center" vertical="center" wrapText="1"/>
    </xf>
    <xf numFmtId="0" fontId="8" fillId="0" borderId="27" xfId="0" applyFont="1" applyFill="1" applyBorder="1" applyAlignment="1">
      <alignment horizontal="justify" vertical="center" wrapText="1"/>
    </xf>
    <xf numFmtId="0" fontId="8" fillId="0" borderId="23" xfId="0" applyFont="1" applyFill="1" applyBorder="1" applyAlignment="1">
      <alignment horizontal="justify" vertical="center" wrapText="1"/>
    </xf>
    <xf numFmtId="0" fontId="15" fillId="2" borderId="1" xfId="0" applyFont="1" applyFill="1" applyBorder="1" applyAlignment="1">
      <alignment horizontal="center" vertical="center" wrapText="1"/>
    </xf>
    <xf numFmtId="0" fontId="15" fillId="0" borderId="15" xfId="0" applyFont="1" applyBorder="1" applyAlignment="1">
      <alignment horizontal="center" vertical="center" wrapText="1"/>
    </xf>
    <xf numFmtId="0" fontId="15" fillId="0" borderId="2" xfId="0" applyFont="1" applyBorder="1" applyAlignment="1">
      <alignment horizontal="center" vertical="center" wrapText="1"/>
    </xf>
    <xf numFmtId="0" fontId="8" fillId="0" borderId="28" xfId="0" applyFont="1" applyFill="1" applyBorder="1" applyAlignment="1">
      <alignment horizontal="justify" vertical="center" wrapText="1"/>
    </xf>
    <xf numFmtId="164" fontId="8" fillId="0" borderId="18" xfId="0" applyNumberFormat="1" applyFont="1" applyFill="1" applyBorder="1" applyAlignment="1">
      <alignment horizontal="center" vertical="center" wrapText="1"/>
    </xf>
    <xf numFmtId="0" fontId="17" fillId="3" borderId="15" xfId="0" applyFont="1" applyFill="1" applyBorder="1" applyAlignment="1">
      <alignment horizontal="center" vertical="center" wrapText="1"/>
    </xf>
    <xf numFmtId="165" fontId="17" fillId="3" borderId="15" xfId="0" applyNumberFormat="1" applyFont="1" applyFill="1" applyBorder="1" applyAlignment="1">
      <alignment horizontal="center" vertical="center" wrapText="1"/>
    </xf>
    <xf numFmtId="164" fontId="11" fillId="0" borderId="20" xfId="0" applyNumberFormat="1" applyFont="1" applyFill="1" applyBorder="1" applyAlignment="1">
      <alignment horizontal="center" vertical="center" wrapText="1"/>
    </xf>
    <xf numFmtId="164" fontId="11" fillId="0" borderId="21" xfId="0" applyNumberFormat="1" applyFont="1" applyFill="1" applyBorder="1" applyAlignment="1">
      <alignment horizontal="center" vertical="center" wrapText="1"/>
    </xf>
    <xf numFmtId="164" fontId="11" fillId="0" borderId="21" xfId="0" applyNumberFormat="1" applyFont="1" applyFill="1" applyBorder="1" applyAlignment="1">
      <alignment vertical="center" wrapText="1"/>
    </xf>
    <xf numFmtId="0" fontId="15" fillId="2" borderId="15" xfId="0" applyFont="1" applyFill="1" applyBorder="1" applyAlignment="1">
      <alignment horizontal="center" vertical="center" wrapText="1"/>
    </xf>
    <xf numFmtId="0" fontId="11" fillId="0" borderId="20" xfId="0" applyFont="1" applyFill="1" applyBorder="1" applyAlignment="1">
      <alignment horizontal="justify" vertical="center" wrapText="1"/>
    </xf>
    <xf numFmtId="0" fontId="11" fillId="0" borderId="21" xfId="0" applyFont="1" applyFill="1" applyBorder="1" applyAlignment="1">
      <alignment horizontal="justify" vertical="center" wrapText="1"/>
    </xf>
    <xf numFmtId="0" fontId="11" fillId="2" borderId="21" xfId="0" applyFont="1" applyFill="1" applyBorder="1" applyAlignment="1">
      <alignment horizontal="justify" vertical="center" wrapText="1"/>
    </xf>
    <xf numFmtId="164" fontId="11" fillId="0" borderId="29" xfId="0" applyNumberFormat="1" applyFont="1" applyFill="1" applyBorder="1" applyAlignment="1">
      <alignment horizontal="center" vertical="center" wrapText="1"/>
    </xf>
    <xf numFmtId="164" fontId="11" fillId="0" borderId="25" xfId="0" applyNumberFormat="1" applyFont="1" applyFill="1" applyBorder="1" applyAlignment="1">
      <alignment horizontal="center" vertical="center" wrapText="1"/>
    </xf>
    <xf numFmtId="164" fontId="11" fillId="0" borderId="25" xfId="0" applyNumberFormat="1" applyFont="1" applyFill="1" applyBorder="1" applyAlignment="1">
      <alignment vertical="center" wrapText="1"/>
    </xf>
    <xf numFmtId="164" fontId="8" fillId="0" borderId="29" xfId="0" applyNumberFormat="1" applyFont="1" applyFill="1" applyBorder="1" applyAlignment="1">
      <alignment horizontal="center" vertical="center" wrapText="1"/>
    </xf>
    <xf numFmtId="164" fontId="8" fillId="0" borderId="20" xfId="0" applyNumberFormat="1" applyFont="1" applyFill="1" applyBorder="1" applyAlignment="1">
      <alignment horizontal="center" vertical="center" wrapText="1"/>
    </xf>
    <xf numFmtId="9" fontId="11" fillId="0" borderId="21" xfId="3" applyFont="1" applyFill="1" applyBorder="1" applyAlignment="1">
      <alignment horizontal="center" vertical="center" wrapText="1"/>
    </xf>
    <xf numFmtId="9" fontId="8" fillId="0" borderId="21" xfId="3" applyFont="1" applyFill="1" applyBorder="1" applyAlignment="1">
      <alignment horizontal="center" vertical="center" wrapText="1"/>
    </xf>
    <xf numFmtId="43" fontId="8" fillId="0" borderId="21" xfId="1" applyFont="1" applyFill="1" applyBorder="1" applyAlignment="1">
      <alignment horizontal="center" vertical="center" wrapText="1"/>
    </xf>
    <xf numFmtId="164" fontId="8" fillId="0" borderId="24" xfId="0" applyNumberFormat="1" applyFont="1" applyFill="1" applyBorder="1" applyAlignment="1">
      <alignment horizontal="right" vertical="center" wrapText="1"/>
    </xf>
    <xf numFmtId="6" fontId="8" fillId="0" borderId="24" xfId="0" applyNumberFormat="1" applyFont="1" applyFill="1" applyBorder="1" applyAlignment="1">
      <alignment horizontal="right" vertical="center" wrapText="1"/>
    </xf>
    <xf numFmtId="165" fontId="10" fillId="3" borderId="2" xfId="0" applyNumberFormat="1" applyFont="1" applyFill="1" applyBorder="1" applyAlignment="1">
      <alignment horizontal="right" vertical="center" wrapText="1"/>
    </xf>
    <xf numFmtId="164" fontId="8" fillId="0" borderId="23" xfId="0" applyNumberFormat="1" applyFont="1" applyFill="1" applyBorder="1" applyAlignment="1">
      <alignment horizontal="center" vertical="center" wrapText="1"/>
    </xf>
    <xf numFmtId="164" fontId="8" fillId="0" borderId="18" xfId="0" applyNumberFormat="1" applyFont="1" applyFill="1" applyBorder="1" applyAlignment="1">
      <alignment horizontal="center" vertical="center" wrapText="1"/>
    </xf>
    <xf numFmtId="164" fontId="11" fillId="0" borderId="21" xfId="0" applyNumberFormat="1" applyFont="1" applyFill="1" applyBorder="1" applyAlignment="1">
      <alignment horizontal="center" vertical="center" wrapText="1"/>
    </xf>
    <xf numFmtId="165" fontId="2" fillId="0" borderId="0" xfId="0" applyNumberFormat="1" applyFont="1" applyAlignment="1">
      <alignment wrapText="1"/>
    </xf>
    <xf numFmtId="165" fontId="8" fillId="0" borderId="0" xfId="0" applyNumberFormat="1" applyFont="1" applyFill="1" applyBorder="1" applyAlignment="1">
      <alignment horizontal="right" vertical="center" wrapText="1"/>
    </xf>
    <xf numFmtId="164" fontId="8" fillId="0" borderId="18" xfId="0" applyNumberFormat="1" applyFont="1" applyFill="1" applyBorder="1" applyAlignment="1">
      <alignment vertical="center" wrapText="1"/>
    </xf>
    <xf numFmtId="0" fontId="19" fillId="0" borderId="30" xfId="0" applyFont="1" applyFill="1" applyBorder="1" applyAlignment="1">
      <alignment horizontal="left" vertical="center" wrapText="1"/>
    </xf>
    <xf numFmtId="164" fontId="19" fillId="0" borderId="31" xfId="0" applyNumberFormat="1" applyFont="1" applyFill="1" applyBorder="1" applyAlignment="1">
      <alignment horizontal="center" vertical="center" wrapText="1"/>
    </xf>
    <xf numFmtId="164" fontId="19" fillId="2" borderId="31" xfId="0" applyNumberFormat="1" applyFont="1" applyFill="1" applyBorder="1" applyAlignment="1">
      <alignment horizontal="center" vertical="center" wrapText="1"/>
    </xf>
    <xf numFmtId="164" fontId="19" fillId="0" borderId="32" xfId="0" applyNumberFormat="1" applyFont="1" applyFill="1" applyBorder="1" applyAlignment="1">
      <alignment horizontal="center" vertical="center" wrapText="1"/>
    </xf>
    <xf numFmtId="164" fontId="19" fillId="2" borderId="33" xfId="0" applyNumberFormat="1" applyFont="1" applyFill="1" applyBorder="1" applyAlignment="1">
      <alignment horizontal="center" vertical="center" wrapText="1"/>
    </xf>
    <xf numFmtId="9" fontId="0" fillId="0" borderId="0" xfId="3" applyFont="1" applyAlignment="1">
      <alignment wrapText="1"/>
    </xf>
    <xf numFmtId="0" fontId="20" fillId="3" borderId="1"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20" fillId="3" borderId="3"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164" fontId="8" fillId="2" borderId="22" xfId="0" applyNumberFormat="1" applyFont="1" applyFill="1" applyBorder="1" applyAlignment="1">
      <alignment horizontal="center" vertical="center" wrapText="1"/>
    </xf>
    <xf numFmtId="164" fontId="8" fillId="2" borderId="23" xfId="0" applyNumberFormat="1" applyFont="1" applyFill="1" applyBorder="1" applyAlignment="1">
      <alignment horizontal="center" vertical="center" wrapText="1"/>
    </xf>
    <xf numFmtId="164" fontId="8" fillId="0" borderId="22" xfId="0" applyNumberFormat="1" applyFont="1" applyFill="1" applyBorder="1" applyAlignment="1">
      <alignment horizontal="center" vertical="center" wrapText="1"/>
    </xf>
    <xf numFmtId="164" fontId="8" fillId="0" borderId="23"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164" fontId="11" fillId="0" borderId="22" xfId="0" applyNumberFormat="1" applyFont="1" applyFill="1" applyBorder="1" applyAlignment="1">
      <alignment horizontal="center" vertical="center" wrapText="1"/>
    </xf>
    <xf numFmtId="164" fontId="11" fillId="0" borderId="18" xfId="0" applyNumberFormat="1" applyFont="1" applyFill="1" applyBorder="1" applyAlignment="1">
      <alignment horizontal="center" vertical="center" wrapText="1"/>
    </xf>
    <xf numFmtId="164" fontId="11" fillId="0" borderId="23" xfId="0" applyNumberFormat="1" applyFont="1" applyFill="1" applyBorder="1" applyAlignment="1">
      <alignment horizontal="center" vertical="center" wrapText="1"/>
    </xf>
    <xf numFmtId="164" fontId="8" fillId="0" borderId="18" xfId="0" applyNumberFormat="1" applyFont="1" applyFill="1" applyBorder="1" applyAlignment="1">
      <alignment horizontal="center" vertical="center" wrapText="1"/>
    </xf>
    <xf numFmtId="164" fontId="11" fillId="0" borderId="21" xfId="0" applyNumberFormat="1" applyFont="1" applyFill="1" applyBorder="1" applyAlignment="1">
      <alignment horizontal="center" vertical="center" wrapText="1"/>
    </xf>
  </cellXfs>
  <cellStyles count="4">
    <cellStyle name="Millares" xfId="1" builtinId="3"/>
    <cellStyle name="Moneda" xfId="2"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SUAD!C8"/></Relationships>
</file>

<file path=xl/drawings/_rels/drawing2.xml.rels><?xml version="1.0" encoding="UTF-8" standalone="yes"?>
<Relationships xmlns="http://schemas.openxmlformats.org/package/2006/relationships"><Relationship Id="rId1" Type="http://schemas.openxmlformats.org/officeDocument/2006/relationships/hyperlink" Target="#SUAD!C8"/></Relationships>
</file>

<file path=xl/drawings/_rels/drawing3.xml.rels><?xml version="1.0" encoding="UTF-8" standalone="yes"?>
<Relationships xmlns="http://schemas.openxmlformats.org/package/2006/relationships"><Relationship Id="rId1" Type="http://schemas.openxmlformats.org/officeDocument/2006/relationships/hyperlink" Target="#SUAD!C8"/></Relationships>
</file>

<file path=xl/drawings/_rels/drawing4.xml.rels><?xml version="1.0" encoding="UTF-8" standalone="yes"?>
<Relationships xmlns="http://schemas.openxmlformats.org/package/2006/relationships"><Relationship Id="rId1" Type="http://schemas.openxmlformats.org/officeDocument/2006/relationships/hyperlink" Target="#SUAD!C8"/></Relationships>
</file>

<file path=xl/drawings/_rels/drawing5.xml.rels><?xml version="1.0" encoding="UTF-8" standalone="yes"?>
<Relationships xmlns="http://schemas.openxmlformats.org/package/2006/relationships"><Relationship Id="rId1" Type="http://schemas.openxmlformats.org/officeDocument/2006/relationships/hyperlink" Target="#SUAD!C8"/></Relationships>
</file>

<file path=xl/drawings/_rels/drawing6.xml.rels><?xml version="1.0" encoding="UTF-8" standalone="yes"?>
<Relationships xmlns="http://schemas.openxmlformats.org/package/2006/relationships"><Relationship Id="rId1" Type="http://schemas.openxmlformats.org/officeDocument/2006/relationships/hyperlink" Target="#SUAD!C8"/></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736147"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764722"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802822" cy="36739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640897" cy="46264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802822" cy="36739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0</xdr:row>
      <xdr:rowOff>0</xdr:rowOff>
    </xdr:to>
    <xdr:sp macro="" textlink="">
      <xdr:nvSpPr>
        <xdr:cNvPr id="2" name="Flecha izquierda 1">
          <a:hlinkClick xmlns:r="http://schemas.openxmlformats.org/officeDocument/2006/relationships" r:id="rId1"/>
        </xdr:cNvPr>
        <xdr:cNvSpPr/>
      </xdr:nvSpPr>
      <xdr:spPr>
        <a:xfrm>
          <a:off x="0" y="0"/>
          <a:ext cx="698047" cy="415018"/>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K24"/>
  <sheetViews>
    <sheetView showGridLines="0" topLeftCell="B16" zoomScale="86" zoomScaleNormal="86" zoomScaleSheetLayoutView="65" workbookViewId="0">
      <selection activeCell="E22" sqref="E22"/>
    </sheetView>
  </sheetViews>
  <sheetFormatPr baseColWidth="10" defaultRowHeight="66" customHeight="1"/>
  <cols>
    <col min="1" max="1" width="1.7109375" style="30" customWidth="1"/>
    <col min="2" max="2" width="64.85546875" style="30" customWidth="1"/>
    <col min="3" max="3" width="24.5703125" style="30" bestFit="1" customWidth="1"/>
    <col min="4" max="4" width="19.140625" style="30" bestFit="1" customWidth="1"/>
    <col min="5" max="5" width="24.85546875" style="30" bestFit="1" customWidth="1"/>
    <col min="6" max="6" width="19.140625" style="30" bestFit="1" customWidth="1"/>
    <col min="7" max="7" width="22.85546875" style="30" customWidth="1"/>
    <col min="8" max="8" width="39.140625" style="30" customWidth="1"/>
    <col min="9" max="9" width="16" style="31" customWidth="1"/>
    <col min="10" max="10" width="15.5703125" style="30" customWidth="1"/>
    <col min="11" max="11" width="6.85546875" style="30" customWidth="1"/>
    <col min="12" max="16384" width="11.42578125" style="30"/>
  </cols>
  <sheetData>
    <row r="1" spans="2:11" ht="21" thickBot="1">
      <c r="B1" s="29"/>
      <c r="C1" s="29"/>
      <c r="D1" s="29"/>
    </row>
    <row r="2" spans="2:11" ht="18" thickBot="1">
      <c r="B2" s="124" t="s">
        <v>14</v>
      </c>
      <c r="C2" s="125"/>
      <c r="D2" s="125"/>
      <c r="E2" s="125"/>
      <c r="F2" s="125"/>
      <c r="G2" s="125"/>
      <c r="H2" s="126"/>
    </row>
    <row r="3" spans="2:11" ht="66" customHeight="1" thickBot="1">
      <c r="B3" s="32" t="s">
        <v>0</v>
      </c>
      <c r="C3" s="33" t="s">
        <v>1</v>
      </c>
      <c r="D3" s="33" t="s">
        <v>2</v>
      </c>
      <c r="E3" s="33" t="s">
        <v>3</v>
      </c>
      <c r="F3" s="33" t="s">
        <v>4</v>
      </c>
      <c r="G3" s="33" t="s">
        <v>5</v>
      </c>
      <c r="H3" s="33" t="s">
        <v>6</v>
      </c>
    </row>
    <row r="4" spans="2:11" s="40" customFormat="1">
      <c r="B4" s="41" t="s">
        <v>10</v>
      </c>
      <c r="C4" s="42">
        <v>21267056</v>
      </c>
      <c r="D4" s="42">
        <v>21267056</v>
      </c>
      <c r="E4" s="42">
        <v>21267056</v>
      </c>
      <c r="F4" s="43">
        <v>21267056</v>
      </c>
      <c r="G4" s="43">
        <v>21267056</v>
      </c>
      <c r="H4" s="44" t="s">
        <v>56</v>
      </c>
      <c r="I4" s="38"/>
      <c r="J4" s="39"/>
      <c r="K4" s="39"/>
    </row>
    <row r="5" spans="2:11" s="40" customFormat="1" ht="49.5">
      <c r="B5" s="46" t="s">
        <v>77</v>
      </c>
      <c r="C5" s="47">
        <v>50858316</v>
      </c>
      <c r="D5" s="47">
        <v>50858316</v>
      </c>
      <c r="E5" s="42">
        <v>50858316</v>
      </c>
      <c r="F5" s="48">
        <v>50858316</v>
      </c>
      <c r="G5" s="48">
        <v>50858316</v>
      </c>
      <c r="H5" s="44" t="s">
        <v>56</v>
      </c>
      <c r="I5" s="38"/>
      <c r="J5" s="39"/>
      <c r="K5" s="39"/>
    </row>
    <row r="6" spans="2:11" s="40" customFormat="1" ht="49.5">
      <c r="B6" s="34" t="s">
        <v>9</v>
      </c>
      <c r="C6" s="35">
        <v>1823500000</v>
      </c>
      <c r="D6" s="35"/>
      <c r="E6" s="35">
        <v>1686546087</v>
      </c>
      <c r="F6" s="36">
        <v>0</v>
      </c>
      <c r="G6" s="36">
        <v>0</v>
      </c>
      <c r="H6" s="37" t="s">
        <v>55</v>
      </c>
      <c r="I6" s="38"/>
      <c r="J6" s="39"/>
      <c r="K6" s="39"/>
    </row>
    <row r="7" spans="2:11" s="40" customFormat="1" ht="66" customHeight="1">
      <c r="B7" s="41" t="s">
        <v>61</v>
      </c>
      <c r="C7" s="42">
        <v>109410000</v>
      </c>
      <c r="D7" s="42"/>
      <c r="E7" s="42">
        <v>0</v>
      </c>
      <c r="F7" s="43">
        <v>0</v>
      </c>
      <c r="G7" s="43">
        <v>0</v>
      </c>
      <c r="H7" s="44" t="s">
        <v>60</v>
      </c>
      <c r="I7" s="45"/>
      <c r="J7" s="39"/>
      <c r="K7" s="39"/>
    </row>
    <row r="8" spans="2:11" s="40" customFormat="1" ht="33">
      <c r="B8" s="41" t="s">
        <v>11</v>
      </c>
      <c r="C8" s="42">
        <v>907405821</v>
      </c>
      <c r="D8" s="42"/>
      <c r="E8" s="42">
        <v>907405821</v>
      </c>
      <c r="F8" s="43">
        <v>0</v>
      </c>
      <c r="G8" s="43">
        <v>0</v>
      </c>
      <c r="H8" s="37" t="s">
        <v>57</v>
      </c>
      <c r="I8" s="45"/>
      <c r="J8" s="39"/>
      <c r="K8" s="39"/>
    </row>
    <row r="9" spans="2:11" s="40" customFormat="1" ht="49.5">
      <c r="B9" s="41" t="s">
        <v>59</v>
      </c>
      <c r="C9" s="42">
        <v>32074070</v>
      </c>
      <c r="D9" s="42"/>
      <c r="E9" s="42">
        <v>32074070</v>
      </c>
      <c r="F9" s="43">
        <v>0</v>
      </c>
      <c r="G9" s="43">
        <v>0</v>
      </c>
      <c r="H9" s="37" t="s">
        <v>57</v>
      </c>
      <c r="I9" s="38"/>
      <c r="J9" s="39"/>
      <c r="K9" s="39"/>
    </row>
    <row r="10" spans="2:11" s="40" customFormat="1" ht="66" customHeight="1">
      <c r="B10" s="41" t="s">
        <v>54</v>
      </c>
      <c r="C10" s="42">
        <v>1508983557</v>
      </c>
      <c r="D10" s="42"/>
      <c r="E10" s="42">
        <v>1508983557</v>
      </c>
      <c r="F10" s="43">
        <v>0</v>
      </c>
      <c r="G10" s="43">
        <v>0</v>
      </c>
      <c r="H10" s="37" t="s">
        <v>64</v>
      </c>
      <c r="I10" s="45"/>
      <c r="J10" s="39"/>
      <c r="K10" s="39"/>
    </row>
    <row r="11" spans="2:11" s="40" customFormat="1" ht="49.5">
      <c r="B11" s="41" t="s">
        <v>62</v>
      </c>
      <c r="C11" s="42">
        <v>97568740</v>
      </c>
      <c r="D11" s="42"/>
      <c r="E11" s="42">
        <v>0</v>
      </c>
      <c r="F11" s="43">
        <v>0</v>
      </c>
      <c r="G11" s="43">
        <v>0</v>
      </c>
      <c r="H11" s="44" t="s">
        <v>63</v>
      </c>
      <c r="I11" s="38"/>
      <c r="J11" s="39"/>
      <c r="K11" s="39"/>
    </row>
    <row r="12" spans="2:11" s="40" customFormat="1" ht="49.5">
      <c r="B12" s="41" t="s">
        <v>12</v>
      </c>
      <c r="C12" s="42">
        <v>821333840</v>
      </c>
      <c r="D12" s="42"/>
      <c r="E12" s="42">
        <v>821333840.39999998</v>
      </c>
      <c r="F12" s="43">
        <v>0</v>
      </c>
      <c r="G12" s="43">
        <v>0</v>
      </c>
      <c r="H12" s="37" t="s">
        <v>65</v>
      </c>
      <c r="I12" s="38"/>
    </row>
    <row r="13" spans="2:11" s="40" customFormat="1">
      <c r="B13" s="46" t="s">
        <v>66</v>
      </c>
      <c r="C13" s="47">
        <v>41818400</v>
      </c>
      <c r="D13" s="47"/>
      <c r="E13" s="42">
        <v>41818400</v>
      </c>
      <c r="F13" s="48">
        <v>0</v>
      </c>
      <c r="G13" s="48">
        <v>0</v>
      </c>
      <c r="H13" s="37" t="s">
        <v>65</v>
      </c>
      <c r="I13" s="9"/>
    </row>
    <row r="14" spans="2:11" s="40" customFormat="1" ht="33">
      <c r="B14" s="46" t="s">
        <v>68</v>
      </c>
      <c r="C14" s="47">
        <v>153281142</v>
      </c>
      <c r="D14" s="47"/>
      <c r="E14" s="42">
        <v>153281142</v>
      </c>
      <c r="F14" s="48">
        <v>0</v>
      </c>
      <c r="G14" s="48">
        <v>0</v>
      </c>
      <c r="H14" s="37" t="s">
        <v>67</v>
      </c>
      <c r="I14" s="9"/>
    </row>
    <row r="15" spans="2:11" s="40" customFormat="1" ht="33">
      <c r="B15" s="46" t="s">
        <v>70</v>
      </c>
      <c r="C15" s="47">
        <v>350000000</v>
      </c>
      <c r="D15" s="47"/>
      <c r="E15" s="42">
        <v>0</v>
      </c>
      <c r="F15" s="48">
        <v>0</v>
      </c>
      <c r="G15" s="48">
        <v>0</v>
      </c>
      <c r="H15" s="49" t="s">
        <v>69</v>
      </c>
      <c r="I15" s="9"/>
    </row>
    <row r="16" spans="2:11" s="40" customFormat="1" ht="33">
      <c r="B16" s="46" t="s">
        <v>71</v>
      </c>
      <c r="C16" s="47">
        <v>196648665</v>
      </c>
      <c r="D16" s="47"/>
      <c r="E16" s="42">
        <v>107552913</v>
      </c>
      <c r="F16" s="48">
        <v>0</v>
      </c>
      <c r="G16" s="48">
        <v>0</v>
      </c>
      <c r="H16" s="37" t="s">
        <v>64</v>
      </c>
      <c r="I16" s="9"/>
    </row>
    <row r="17" spans="2:9" s="40" customFormat="1" ht="45" customHeight="1">
      <c r="B17" s="46" t="s">
        <v>72</v>
      </c>
      <c r="C17" s="47">
        <v>175315077</v>
      </c>
      <c r="D17" s="47"/>
      <c r="E17" s="42">
        <v>0</v>
      </c>
      <c r="F17" s="48">
        <v>0</v>
      </c>
      <c r="G17" s="48">
        <v>0</v>
      </c>
      <c r="H17" s="44" t="s">
        <v>73</v>
      </c>
      <c r="I17" s="9"/>
    </row>
    <row r="18" spans="2:9" s="40" customFormat="1" ht="33">
      <c r="B18" s="46" t="s">
        <v>74</v>
      </c>
      <c r="C18" s="47">
        <v>47938277</v>
      </c>
      <c r="D18" s="47"/>
      <c r="E18" s="42">
        <v>0</v>
      </c>
      <c r="F18" s="48">
        <v>0</v>
      </c>
      <c r="G18" s="48">
        <v>0</v>
      </c>
      <c r="H18" s="44" t="s">
        <v>75</v>
      </c>
      <c r="I18" s="9"/>
    </row>
    <row r="19" spans="2:9" s="40" customFormat="1" ht="33">
      <c r="B19" s="46" t="s">
        <v>76</v>
      </c>
      <c r="C19" s="47">
        <v>300000000</v>
      </c>
      <c r="D19" s="47"/>
      <c r="E19" s="42">
        <v>0</v>
      </c>
      <c r="F19" s="48">
        <v>0</v>
      </c>
      <c r="G19" s="48">
        <v>0</v>
      </c>
      <c r="H19" s="44" t="s">
        <v>75</v>
      </c>
      <c r="I19" s="9"/>
    </row>
    <row r="20" spans="2:9" s="40" customFormat="1" ht="18.75" thickBot="1">
      <c r="B20" s="118" t="s">
        <v>145</v>
      </c>
      <c r="C20" s="119">
        <v>62597039</v>
      </c>
      <c r="D20" s="119"/>
      <c r="E20" s="120"/>
      <c r="F20" s="121"/>
      <c r="G20" s="121"/>
      <c r="H20" s="122"/>
      <c r="I20" s="9"/>
    </row>
    <row r="21" spans="2:9" ht="18.75" thickBot="1">
      <c r="B21" s="52" t="s">
        <v>58</v>
      </c>
      <c r="C21" s="53">
        <f>SUM(C4:C20)+5400000000</f>
        <v>12100000000</v>
      </c>
      <c r="D21" s="53">
        <f t="shared" ref="D21:G21" si="0">SUM(D4:D20)+5400000000</f>
        <v>5472125372</v>
      </c>
      <c r="E21" s="53">
        <f t="shared" si="0"/>
        <v>10731121202.4</v>
      </c>
      <c r="F21" s="53">
        <f t="shared" si="0"/>
        <v>5472125372</v>
      </c>
      <c r="G21" s="53">
        <f t="shared" si="0"/>
        <v>5472125372</v>
      </c>
      <c r="H21" s="54"/>
      <c r="I21" s="50"/>
    </row>
    <row r="22" spans="2:9" ht="66" customHeight="1">
      <c r="E22" s="51"/>
    </row>
    <row r="23" spans="2:9" ht="66" customHeight="1">
      <c r="E23" s="51"/>
    </row>
    <row r="24" spans="2:9" ht="66" customHeight="1">
      <c r="F24" s="51"/>
    </row>
  </sheetData>
  <autoFilter ref="B3:H21"/>
  <mergeCells count="1">
    <mergeCell ref="B2:H2"/>
  </mergeCells>
  <pageMargins left="0.23622047244094491" right="0.23622047244094491" top="0.55118110236220474" bottom="0.55118110236220474" header="0" footer="0"/>
  <pageSetup paperSize="9" scale="60" orientation="landscape" r:id="rId1"/>
  <colBreaks count="1" manualBreakCount="1">
    <brk id="8"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J35"/>
  <sheetViews>
    <sheetView showGridLines="0" zoomScale="80" zoomScaleNormal="80" zoomScaleSheetLayoutView="65" workbookViewId="0">
      <pane xSplit="1" ySplit="3" topLeftCell="B28" activePane="bottomRight" state="frozen"/>
      <selection activeCell="Q15" sqref="Q15"/>
      <selection pane="topRight" activeCell="Q15" sqref="Q15"/>
      <selection pane="bottomLeft" activeCell="Q15" sqref="Q15"/>
      <selection pane="bottomRight" activeCell="E33" sqref="E33"/>
    </sheetView>
  </sheetViews>
  <sheetFormatPr baseColWidth="10" defaultRowHeight="15"/>
  <cols>
    <col min="1" max="1" width="1.7109375" style="1" customWidth="1"/>
    <col min="2" max="2" width="65.7109375" style="1" customWidth="1"/>
    <col min="3" max="3" width="22.7109375" style="1" customWidth="1"/>
    <col min="4" max="4" width="20.7109375" style="1" bestFit="1" customWidth="1"/>
    <col min="5" max="5" width="27.85546875" style="1" bestFit="1" customWidth="1"/>
    <col min="6" max="7" width="20.5703125" style="1" customWidth="1"/>
    <col min="8" max="8" width="39.28515625" style="1" customWidth="1"/>
    <col min="9" max="9" width="18.7109375" style="10" customWidth="1"/>
    <col min="10" max="10" width="15" style="1" customWidth="1"/>
    <col min="11" max="16384" width="11.42578125" style="1"/>
  </cols>
  <sheetData>
    <row r="1" spans="2:10" ht="21" thickBot="1">
      <c r="B1" s="3"/>
      <c r="C1" s="3"/>
      <c r="D1" s="3"/>
      <c r="E1" s="4"/>
      <c r="F1" s="4"/>
      <c r="G1" s="4"/>
      <c r="H1" s="4"/>
    </row>
    <row r="2" spans="2:10" ht="17.25" customHeight="1" thickBot="1">
      <c r="B2" s="127" t="s">
        <v>15</v>
      </c>
      <c r="C2" s="128"/>
      <c r="D2" s="128"/>
      <c r="E2" s="128"/>
      <c r="F2" s="128"/>
      <c r="G2" s="128"/>
      <c r="H2" s="129"/>
    </row>
    <row r="3" spans="2:10" ht="35.25" customHeight="1" thickBot="1">
      <c r="B3" s="62" t="s">
        <v>0</v>
      </c>
      <c r="C3" s="63" t="s">
        <v>7</v>
      </c>
      <c r="D3" s="67" t="s">
        <v>2</v>
      </c>
      <c r="E3" s="63" t="s">
        <v>3</v>
      </c>
      <c r="F3" s="67" t="s">
        <v>4</v>
      </c>
      <c r="G3" s="63" t="s">
        <v>5</v>
      </c>
      <c r="H3" s="67" t="s">
        <v>6</v>
      </c>
    </row>
    <row r="4" spans="2:10" s="7" customFormat="1" ht="28.5">
      <c r="B4" s="61" t="s">
        <v>79</v>
      </c>
      <c r="C4" s="64">
        <v>399946386</v>
      </c>
      <c r="D4" s="68"/>
      <c r="E4" s="71">
        <v>399946386</v>
      </c>
      <c r="F4" s="72">
        <v>359951745</v>
      </c>
      <c r="G4" s="71">
        <v>239967830</v>
      </c>
      <c r="H4" s="94" t="s">
        <v>132</v>
      </c>
      <c r="I4" s="11"/>
    </row>
    <row r="5" spans="2:10" s="7" customFormat="1" ht="28.5">
      <c r="B5" s="57" t="s">
        <v>80</v>
      </c>
      <c r="C5" s="65">
        <v>65099040.270000003</v>
      </c>
      <c r="D5" s="69"/>
      <c r="E5" s="66">
        <v>65099040.270000003</v>
      </c>
      <c r="F5" s="70">
        <v>0</v>
      </c>
      <c r="G5" s="65">
        <v>0</v>
      </c>
      <c r="H5" s="72" t="s">
        <v>141</v>
      </c>
      <c r="I5" s="11"/>
    </row>
    <row r="6" spans="2:10" s="7" customFormat="1" ht="42.75">
      <c r="B6" s="57" t="s">
        <v>81</v>
      </c>
      <c r="C6" s="65">
        <v>25466000</v>
      </c>
      <c r="D6" s="69"/>
      <c r="E6" s="66">
        <v>25466000</v>
      </c>
      <c r="F6" s="70">
        <v>0</v>
      </c>
      <c r="G6" s="66">
        <v>0</v>
      </c>
      <c r="H6" s="79" t="s">
        <v>141</v>
      </c>
      <c r="I6" s="11"/>
    </row>
    <row r="7" spans="2:10" s="7" customFormat="1" ht="57">
      <c r="B7" s="57" t="s">
        <v>82</v>
      </c>
      <c r="C7" s="65">
        <v>130900000</v>
      </c>
      <c r="D7" s="69"/>
      <c r="E7" s="66">
        <v>130900000</v>
      </c>
      <c r="F7" s="70">
        <v>43197000</v>
      </c>
      <c r="G7" s="66">
        <v>0</v>
      </c>
      <c r="H7" s="79" t="s">
        <v>141</v>
      </c>
      <c r="I7" s="11"/>
    </row>
    <row r="8" spans="2:10" s="7" customFormat="1" ht="71.25">
      <c r="B8" s="57" t="s">
        <v>17</v>
      </c>
      <c r="C8" s="65">
        <v>125000000</v>
      </c>
      <c r="D8" s="69">
        <v>125000000</v>
      </c>
      <c r="E8" s="66">
        <v>125000000</v>
      </c>
      <c r="F8" s="70">
        <v>84000000</v>
      </c>
      <c r="G8" s="66">
        <v>84000000</v>
      </c>
      <c r="H8" s="79" t="s">
        <v>141</v>
      </c>
      <c r="I8" s="11"/>
    </row>
    <row r="9" spans="2:10" s="7" customFormat="1" ht="28.5">
      <c r="B9" s="57" t="s">
        <v>83</v>
      </c>
      <c r="C9" s="65">
        <v>18230416</v>
      </c>
      <c r="D9" s="78"/>
      <c r="E9" s="66">
        <v>18230416</v>
      </c>
      <c r="F9" s="70">
        <v>9632666</v>
      </c>
      <c r="G9" s="66">
        <v>9632666</v>
      </c>
      <c r="H9" s="70" t="s">
        <v>130</v>
      </c>
      <c r="I9" s="11"/>
      <c r="J9" s="13"/>
    </row>
    <row r="10" spans="2:10" s="7" customFormat="1" ht="28.5">
      <c r="B10" s="57" t="s">
        <v>84</v>
      </c>
      <c r="C10" s="65">
        <v>88681699</v>
      </c>
      <c r="D10" s="69"/>
      <c r="E10" s="66">
        <v>88681699</v>
      </c>
      <c r="F10" s="70">
        <v>88681699</v>
      </c>
      <c r="G10" s="66">
        <v>88681699</v>
      </c>
      <c r="H10" s="70" t="s">
        <v>131</v>
      </c>
      <c r="I10" s="11"/>
      <c r="J10" s="13"/>
    </row>
    <row r="11" spans="2:10" s="7" customFormat="1">
      <c r="B11" s="57" t="s">
        <v>18</v>
      </c>
      <c r="C11" s="130">
        <v>570000000</v>
      </c>
      <c r="D11" s="130">
        <v>170000000</v>
      </c>
      <c r="E11" s="132">
        <v>570000000</v>
      </c>
      <c r="F11" s="132">
        <v>0</v>
      </c>
      <c r="G11" s="132">
        <v>0</v>
      </c>
      <c r="H11" s="132" t="s">
        <v>141</v>
      </c>
      <c r="I11" s="11"/>
      <c r="J11" s="13"/>
    </row>
    <row r="12" spans="2:10" s="7" customFormat="1" ht="57">
      <c r="B12" s="57" t="s">
        <v>85</v>
      </c>
      <c r="C12" s="131"/>
      <c r="D12" s="131"/>
      <c r="E12" s="133"/>
      <c r="F12" s="133"/>
      <c r="G12" s="133"/>
      <c r="H12" s="133"/>
      <c r="I12" s="11"/>
      <c r="J12" s="13"/>
    </row>
    <row r="13" spans="2:10" s="7" customFormat="1" ht="42.75">
      <c r="B13" s="57" t="s">
        <v>86</v>
      </c>
      <c r="C13" s="65">
        <v>50488725</v>
      </c>
      <c r="D13" s="69"/>
      <c r="E13" s="66">
        <v>50488725</v>
      </c>
      <c r="F13" s="70">
        <v>0</v>
      </c>
      <c r="G13" s="66">
        <v>0</v>
      </c>
      <c r="H13" s="79" t="s">
        <v>141</v>
      </c>
      <c r="I13" s="11"/>
    </row>
    <row r="14" spans="2:10" s="7" customFormat="1" ht="42.75">
      <c r="B14" s="57" t="s">
        <v>87</v>
      </c>
      <c r="C14" s="65">
        <v>82203000</v>
      </c>
      <c r="D14" s="69"/>
      <c r="E14" s="66">
        <v>82203000</v>
      </c>
      <c r="F14" s="70">
        <v>0</v>
      </c>
      <c r="G14" s="66">
        <v>0</v>
      </c>
      <c r="H14" s="79" t="s">
        <v>141</v>
      </c>
      <c r="I14" s="11"/>
    </row>
    <row r="15" spans="2:10" s="7" customFormat="1" ht="42.75">
      <c r="B15" s="57" t="s">
        <v>19</v>
      </c>
      <c r="C15" s="65">
        <v>210000000</v>
      </c>
      <c r="D15" s="69"/>
      <c r="E15" s="66">
        <v>0</v>
      </c>
      <c r="F15" s="70">
        <v>0</v>
      </c>
      <c r="G15" s="66">
        <v>0</v>
      </c>
      <c r="H15" s="70" t="s">
        <v>88</v>
      </c>
      <c r="I15" s="11"/>
    </row>
    <row r="16" spans="2:10" s="7" customFormat="1" ht="71.25">
      <c r="B16" s="57" t="s">
        <v>78</v>
      </c>
      <c r="C16" s="65">
        <v>90000000</v>
      </c>
      <c r="D16" s="78"/>
      <c r="E16" s="66">
        <v>90000000</v>
      </c>
      <c r="F16" s="70">
        <v>48279490</v>
      </c>
      <c r="G16" s="66">
        <v>48279490</v>
      </c>
      <c r="H16" s="70" t="s">
        <v>142</v>
      </c>
      <c r="I16" s="11"/>
    </row>
    <row r="17" spans="2:9" s="7" customFormat="1" ht="59.25" customHeight="1">
      <c r="B17" s="58" t="s">
        <v>89</v>
      </c>
      <c r="C17" s="66">
        <v>140000000</v>
      </c>
      <c r="D17" s="70"/>
      <c r="E17" s="66">
        <v>0</v>
      </c>
      <c r="F17" s="70"/>
      <c r="G17" s="66">
        <v>0</v>
      </c>
      <c r="H17" s="70" t="s">
        <v>88</v>
      </c>
      <c r="I17" s="11"/>
    </row>
    <row r="18" spans="2:9" s="7" customFormat="1" ht="57">
      <c r="B18" s="58" t="s">
        <v>90</v>
      </c>
      <c r="C18" s="66">
        <v>201323094</v>
      </c>
      <c r="D18" s="70"/>
      <c r="E18" s="66">
        <v>201323094</v>
      </c>
      <c r="F18" s="70">
        <v>0</v>
      </c>
      <c r="G18" s="66">
        <v>0</v>
      </c>
      <c r="H18" s="79" t="s">
        <v>141</v>
      </c>
      <c r="I18" s="11"/>
    </row>
    <row r="19" spans="2:9" s="7" customFormat="1" ht="42.75">
      <c r="B19" s="58" t="s">
        <v>91</v>
      </c>
      <c r="C19" s="66">
        <v>99545166</v>
      </c>
      <c r="D19" s="70"/>
      <c r="E19" s="66">
        <v>99545166</v>
      </c>
      <c r="F19" s="70">
        <v>0</v>
      </c>
      <c r="G19" s="66">
        <v>0</v>
      </c>
      <c r="H19" s="79" t="s">
        <v>141</v>
      </c>
      <c r="I19" s="11"/>
    </row>
    <row r="20" spans="2:9" s="7" customFormat="1" ht="28.5">
      <c r="B20" s="58" t="s">
        <v>92</v>
      </c>
      <c r="C20" s="66">
        <v>400697990</v>
      </c>
      <c r="D20" s="70"/>
      <c r="E20" s="66">
        <v>400697990</v>
      </c>
      <c r="F20" s="70">
        <v>0</v>
      </c>
      <c r="G20" s="66">
        <v>0</v>
      </c>
      <c r="H20" s="79" t="s">
        <v>141</v>
      </c>
      <c r="I20" s="11"/>
    </row>
    <row r="21" spans="2:9" s="7" customFormat="1" ht="28.5">
      <c r="B21" s="57" t="s">
        <v>20</v>
      </c>
      <c r="C21" s="66">
        <v>228399080</v>
      </c>
      <c r="D21" s="70"/>
      <c r="E21" s="66">
        <v>228399080</v>
      </c>
      <c r="F21" s="70">
        <v>0</v>
      </c>
      <c r="G21" s="66">
        <v>0</v>
      </c>
      <c r="H21" s="79" t="s">
        <v>141</v>
      </c>
      <c r="I21" s="11"/>
    </row>
    <row r="22" spans="2:9" s="7" customFormat="1" ht="42.75">
      <c r="B22" s="57" t="s">
        <v>93</v>
      </c>
      <c r="C22" s="66">
        <v>460000000</v>
      </c>
      <c r="D22" s="70"/>
      <c r="E22" s="66">
        <v>0</v>
      </c>
      <c r="F22" s="70">
        <v>0</v>
      </c>
      <c r="G22" s="66">
        <v>0</v>
      </c>
      <c r="H22" s="73" t="s">
        <v>94</v>
      </c>
      <c r="I22" s="11"/>
    </row>
    <row r="23" spans="2:9" s="7" customFormat="1" ht="42.75">
      <c r="B23" s="57" t="s">
        <v>95</v>
      </c>
      <c r="C23" s="66">
        <v>8600000</v>
      </c>
      <c r="D23" s="70"/>
      <c r="E23" s="66">
        <v>0</v>
      </c>
      <c r="F23" s="70">
        <v>0</v>
      </c>
      <c r="G23" s="66">
        <v>0</v>
      </c>
      <c r="H23" s="73" t="s">
        <v>94</v>
      </c>
      <c r="I23" s="11"/>
    </row>
    <row r="24" spans="2:9" s="7" customFormat="1" ht="74.25" customHeight="1">
      <c r="B24" s="57" t="s">
        <v>96</v>
      </c>
      <c r="C24" s="66">
        <v>33320000</v>
      </c>
      <c r="D24" s="70">
        <v>33320000</v>
      </c>
      <c r="E24" s="66">
        <v>0</v>
      </c>
      <c r="F24" s="70">
        <v>0</v>
      </c>
      <c r="G24" s="66">
        <v>0</v>
      </c>
      <c r="H24" s="73" t="s">
        <v>94</v>
      </c>
      <c r="I24" s="11"/>
    </row>
    <row r="25" spans="2:9" s="7" customFormat="1" ht="42.75">
      <c r="B25" s="57" t="s">
        <v>97</v>
      </c>
      <c r="C25" s="66">
        <v>132000000</v>
      </c>
      <c r="D25" s="70"/>
      <c r="E25" s="66">
        <v>0</v>
      </c>
      <c r="F25" s="70">
        <v>0</v>
      </c>
      <c r="G25" s="66">
        <v>0</v>
      </c>
      <c r="H25" s="73" t="s">
        <v>94</v>
      </c>
      <c r="I25" s="11"/>
    </row>
    <row r="26" spans="2:9" s="7" customFormat="1" ht="28.5">
      <c r="B26" s="57" t="s">
        <v>98</v>
      </c>
      <c r="C26" s="66">
        <v>125000000</v>
      </c>
      <c r="D26" s="70"/>
      <c r="E26" s="66">
        <v>0</v>
      </c>
      <c r="F26" s="70">
        <v>0</v>
      </c>
      <c r="G26" s="66">
        <v>0</v>
      </c>
      <c r="H26" s="73" t="s">
        <v>94</v>
      </c>
      <c r="I26" s="11"/>
    </row>
    <row r="27" spans="2:9" s="7" customFormat="1" ht="28.5">
      <c r="B27" s="57" t="s">
        <v>99</v>
      </c>
      <c r="C27" s="66">
        <v>5000000</v>
      </c>
      <c r="D27" s="70"/>
      <c r="E27" s="66">
        <v>0</v>
      </c>
      <c r="F27" s="70">
        <v>0</v>
      </c>
      <c r="G27" s="66">
        <v>0</v>
      </c>
      <c r="H27" s="73" t="s">
        <v>94</v>
      </c>
      <c r="I27" s="11"/>
    </row>
    <row r="28" spans="2:9" s="7" customFormat="1" ht="57">
      <c r="B28" s="57" t="s">
        <v>100</v>
      </c>
      <c r="C28" s="66">
        <v>45000000</v>
      </c>
      <c r="D28" s="70"/>
      <c r="E28" s="66">
        <v>0</v>
      </c>
      <c r="F28" s="70">
        <v>0</v>
      </c>
      <c r="G28" s="66">
        <v>0</v>
      </c>
      <c r="H28" s="73" t="s">
        <v>94</v>
      </c>
      <c r="I28" s="11"/>
    </row>
    <row r="29" spans="2:9" s="7" customFormat="1" ht="28.5">
      <c r="B29" s="57" t="s">
        <v>101</v>
      </c>
      <c r="C29" s="66">
        <v>8925000</v>
      </c>
      <c r="D29" s="70"/>
      <c r="E29" s="66">
        <v>0</v>
      </c>
      <c r="F29" s="70">
        <v>0</v>
      </c>
      <c r="G29" s="66">
        <v>0</v>
      </c>
      <c r="H29" s="73" t="s">
        <v>94</v>
      </c>
      <c r="I29" s="11"/>
    </row>
    <row r="30" spans="2:9" s="7" customFormat="1" ht="94.5" customHeight="1">
      <c r="B30" s="57" t="s">
        <v>102</v>
      </c>
      <c r="C30" s="66">
        <v>142710000</v>
      </c>
      <c r="D30" s="70"/>
      <c r="E30" s="66">
        <v>0</v>
      </c>
      <c r="F30" s="70">
        <v>0</v>
      </c>
      <c r="G30" s="66">
        <v>0</v>
      </c>
      <c r="H30" s="73" t="s">
        <v>94</v>
      </c>
      <c r="I30" s="11"/>
    </row>
    <row r="31" spans="2:9" s="7" customFormat="1" ht="15.75" thickBot="1">
      <c r="B31" s="80" t="s">
        <v>144</v>
      </c>
      <c r="C31" s="66">
        <v>73464403.730000019</v>
      </c>
      <c r="D31" s="70"/>
      <c r="E31" s="66">
        <v>0</v>
      </c>
      <c r="F31" s="70">
        <v>0</v>
      </c>
      <c r="G31" s="66">
        <v>0</v>
      </c>
      <c r="H31" s="117"/>
      <c r="I31" s="11"/>
    </row>
    <row r="32" spans="2:9" ht="18.75" customHeight="1" thickBot="1">
      <c r="B32" s="75" t="s">
        <v>58</v>
      </c>
      <c r="C32" s="76">
        <f>SUM(C4:C31)</f>
        <v>3960000000</v>
      </c>
      <c r="D32" s="76">
        <f t="shared" ref="D32:G32" si="0">SUM(D4:D31)</f>
        <v>328320000</v>
      </c>
      <c r="E32" s="76">
        <f t="shared" si="0"/>
        <v>2575980596.27</v>
      </c>
      <c r="F32" s="76">
        <f t="shared" si="0"/>
        <v>633742600</v>
      </c>
      <c r="G32" s="76">
        <f t="shared" si="0"/>
        <v>470561685</v>
      </c>
      <c r="H32" s="77"/>
    </row>
    <row r="33" spans="3:5">
      <c r="C33" s="115"/>
      <c r="E33" s="115"/>
    </row>
    <row r="35" spans="3:5">
      <c r="C35" s="115"/>
    </row>
  </sheetData>
  <mergeCells count="7">
    <mergeCell ref="B2:H2"/>
    <mergeCell ref="C11:C12"/>
    <mergeCell ref="D11:D12"/>
    <mergeCell ref="E11:E12"/>
    <mergeCell ref="F11:F12"/>
    <mergeCell ref="G11:G12"/>
    <mergeCell ref="H11:H12"/>
  </mergeCells>
  <pageMargins left="0.19685039370078741" right="0.15748031496062992" top="0.74803149606299213" bottom="0.74803149606299213" header="0.31496062992125984" footer="0.31496062992125984"/>
  <pageSetup scale="43" orientation="landscape" r:id="rId1"/>
  <colBreaks count="1" manualBreakCount="1">
    <brk id="8"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4"/>
  <sheetViews>
    <sheetView showGridLines="0" zoomScale="80" zoomScaleNormal="80" workbookViewId="0">
      <pane xSplit="1" ySplit="3" topLeftCell="B7" activePane="bottomRight" state="frozen"/>
      <selection activeCell="Q15" sqref="Q15"/>
      <selection pane="topRight" activeCell="Q15" sqref="Q15"/>
      <selection pane="bottomLeft" activeCell="Q15" sqref="Q15"/>
      <selection pane="bottomRight" activeCell="E14" sqref="E14"/>
    </sheetView>
  </sheetViews>
  <sheetFormatPr baseColWidth="10" defaultRowHeight="15"/>
  <cols>
    <col min="1" max="1" width="1.7109375" style="1" customWidth="1"/>
    <col min="2" max="2" width="69" style="1" customWidth="1"/>
    <col min="3" max="3" width="23.140625" style="25" customWidth="1"/>
    <col min="4" max="4" width="21.42578125" style="1" customWidth="1"/>
    <col min="5" max="7" width="22" style="1" customWidth="1"/>
    <col min="8" max="8" width="34.5703125" style="1" customWidth="1"/>
    <col min="9" max="16384" width="11.42578125" style="1"/>
  </cols>
  <sheetData>
    <row r="1" spans="2:8" ht="21" thickBot="1">
      <c r="B1" s="3"/>
      <c r="C1" s="26"/>
      <c r="D1" s="3"/>
      <c r="E1" s="4"/>
      <c r="F1" s="4"/>
      <c r="G1" s="4"/>
      <c r="H1" s="4"/>
    </row>
    <row r="2" spans="2:8" ht="17.25" customHeight="1" thickBot="1">
      <c r="B2" s="134" t="s">
        <v>13</v>
      </c>
      <c r="C2" s="128"/>
      <c r="D2" s="128"/>
      <c r="E2" s="128"/>
      <c r="F2" s="128"/>
      <c r="G2" s="128"/>
      <c r="H2" s="129"/>
    </row>
    <row r="3" spans="2:8" ht="30.75" thickBot="1">
      <c r="B3" s="62" t="s">
        <v>0</v>
      </c>
      <c r="C3" s="63" t="s">
        <v>7</v>
      </c>
      <c r="D3" s="67" t="s">
        <v>2</v>
      </c>
      <c r="E3" s="63" t="s">
        <v>3</v>
      </c>
      <c r="F3" s="67" t="s">
        <v>4</v>
      </c>
      <c r="G3" s="63" t="s">
        <v>5</v>
      </c>
      <c r="H3" s="67" t="s">
        <v>6</v>
      </c>
    </row>
    <row r="4" spans="2:8" s="7" customFormat="1" ht="71.25">
      <c r="B4" s="86" t="s">
        <v>30</v>
      </c>
      <c r="C4" s="109">
        <v>300000000</v>
      </c>
      <c r="D4" s="72"/>
      <c r="E4" s="66">
        <v>0</v>
      </c>
      <c r="F4" s="72">
        <v>0</v>
      </c>
      <c r="G4" s="71">
        <v>0</v>
      </c>
      <c r="H4" s="72" t="s">
        <v>140</v>
      </c>
    </row>
    <row r="5" spans="2:8" s="7" customFormat="1" ht="71.25">
      <c r="B5" s="86" t="s">
        <v>24</v>
      </c>
      <c r="C5" s="110">
        <v>300000000</v>
      </c>
      <c r="D5" s="72"/>
      <c r="E5" s="66">
        <v>300000000</v>
      </c>
      <c r="F5" s="72">
        <v>0</v>
      </c>
      <c r="G5" s="71">
        <v>0</v>
      </c>
      <c r="H5" s="72" t="s">
        <v>132</v>
      </c>
    </row>
    <row r="6" spans="2:8" s="7" customFormat="1" ht="28.5">
      <c r="B6" s="86" t="s">
        <v>25</v>
      </c>
      <c r="C6" s="110">
        <v>1098322400</v>
      </c>
      <c r="D6" s="72"/>
      <c r="E6" s="66">
        <v>1098322400</v>
      </c>
      <c r="F6" s="72">
        <v>0</v>
      </c>
      <c r="G6" s="71">
        <v>0</v>
      </c>
      <c r="H6" s="72" t="s">
        <v>132</v>
      </c>
    </row>
    <row r="7" spans="2:8" s="7" customFormat="1" ht="42.75">
      <c r="B7" s="86" t="s">
        <v>26</v>
      </c>
      <c r="C7" s="109">
        <v>667618947</v>
      </c>
      <c r="D7" s="72"/>
      <c r="E7" s="66">
        <v>610920300</v>
      </c>
      <c r="F7" s="72">
        <v>0</v>
      </c>
      <c r="G7" s="71">
        <v>0</v>
      </c>
      <c r="H7" s="72" t="s">
        <v>132</v>
      </c>
    </row>
    <row r="8" spans="2:8" s="7" customFormat="1" ht="42.75">
      <c r="B8" s="86" t="s">
        <v>27</v>
      </c>
      <c r="C8" s="110">
        <v>750897207</v>
      </c>
      <c r="D8" s="72"/>
      <c r="E8" s="66">
        <v>750897207</v>
      </c>
      <c r="F8" s="72">
        <v>0</v>
      </c>
      <c r="G8" s="71">
        <v>0</v>
      </c>
      <c r="H8" s="72" t="s">
        <v>132</v>
      </c>
    </row>
    <row r="9" spans="2:8" s="7" customFormat="1" ht="42.75">
      <c r="B9" s="86" t="s">
        <v>28</v>
      </c>
      <c r="C9" s="110">
        <v>350000000</v>
      </c>
      <c r="D9" s="72"/>
      <c r="E9" s="66">
        <v>0</v>
      </c>
      <c r="F9" s="72">
        <v>0</v>
      </c>
      <c r="G9" s="71">
        <v>0</v>
      </c>
      <c r="H9" s="72" t="s">
        <v>8</v>
      </c>
    </row>
    <row r="10" spans="2:8" s="7" customFormat="1" ht="42.75">
      <c r="B10" s="86" t="s">
        <v>29</v>
      </c>
      <c r="C10" s="110">
        <v>325000000</v>
      </c>
      <c r="D10" s="72"/>
      <c r="E10" s="66">
        <v>0</v>
      </c>
      <c r="F10" s="72">
        <v>0</v>
      </c>
      <c r="G10" s="71">
        <v>0</v>
      </c>
      <c r="H10" s="72" t="s">
        <v>8</v>
      </c>
    </row>
    <row r="11" spans="2:8" s="7" customFormat="1" ht="42.75">
      <c r="B11" s="86" t="s">
        <v>103</v>
      </c>
      <c r="C11" s="110">
        <v>80000000</v>
      </c>
      <c r="D11" s="72"/>
      <c r="E11" s="66">
        <v>0</v>
      </c>
      <c r="F11" s="72">
        <v>0</v>
      </c>
      <c r="G11" s="71">
        <v>0</v>
      </c>
      <c r="H11" s="72" t="s">
        <v>8</v>
      </c>
    </row>
    <row r="12" spans="2:8" s="7" customFormat="1" ht="15.75" thickBot="1">
      <c r="B12" s="56" t="s">
        <v>143</v>
      </c>
      <c r="C12" s="116">
        <v>28161446</v>
      </c>
      <c r="D12" s="113"/>
      <c r="E12" s="66">
        <v>0</v>
      </c>
      <c r="F12" s="112">
        <v>0</v>
      </c>
      <c r="G12" s="71">
        <v>0</v>
      </c>
      <c r="H12" s="113"/>
    </row>
    <row r="13" spans="2:8" ht="18.75" customHeight="1" thickBot="1">
      <c r="B13" s="75" t="s">
        <v>58</v>
      </c>
      <c r="C13" s="111">
        <f>SUM(C4:C12)</f>
        <v>3900000000</v>
      </c>
      <c r="D13" s="83">
        <f>SUM(D4:D12)</f>
        <v>0</v>
      </c>
      <c r="E13" s="111">
        <f>SUM(E4:E12)</f>
        <v>2760139907</v>
      </c>
      <c r="F13" s="83">
        <f>SUM(F4:F12)</f>
        <v>0</v>
      </c>
      <c r="G13" s="111">
        <f>SUM(G4:G12)</f>
        <v>0</v>
      </c>
      <c r="H13" s="77"/>
    </row>
    <row r="14" spans="2:8">
      <c r="E14" s="115"/>
    </row>
  </sheetData>
  <mergeCells count="1">
    <mergeCell ref="B2:H2"/>
  </mergeCells>
  <pageMargins left="0.25" right="0.24" top="0.74803149606299213" bottom="0.74803149606299213" header="0.31496062992125984" footer="0.31496062992125984"/>
  <pageSetup paperSize="9" scale="3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I48"/>
  <sheetViews>
    <sheetView showGridLines="0" zoomScale="80" zoomScaleNormal="80" zoomScaleSheetLayoutView="65" workbookViewId="0">
      <pane xSplit="1" ySplit="3" topLeftCell="B43" activePane="bottomRight" state="frozen"/>
      <selection activeCell="Q15" sqref="Q15"/>
      <selection pane="topRight" activeCell="Q15" sqref="Q15"/>
      <selection pane="bottomLeft" activeCell="Q15" sqref="Q15"/>
      <selection pane="bottomRight" activeCell="E47" sqref="E47"/>
    </sheetView>
  </sheetViews>
  <sheetFormatPr baseColWidth="10" defaultRowHeight="15"/>
  <cols>
    <col min="1" max="1" width="1.7109375" style="15" customWidth="1"/>
    <col min="2" max="2" width="64.85546875" style="15" customWidth="1"/>
    <col min="3" max="3" width="22.85546875" style="15" customWidth="1"/>
    <col min="4" max="4" width="19.28515625" style="15" customWidth="1"/>
    <col min="5" max="7" width="22.5703125" style="15" customWidth="1"/>
    <col min="8" max="8" width="28.5703125" style="15" customWidth="1"/>
    <col min="9" max="9" width="16.85546875" style="16" bestFit="1" customWidth="1"/>
    <col min="10" max="16384" width="11.42578125" style="15"/>
  </cols>
  <sheetData>
    <row r="1" spans="2:9" ht="21" thickBot="1">
      <c r="B1" s="17"/>
      <c r="C1" s="17"/>
      <c r="D1" s="17"/>
      <c r="E1" s="18"/>
      <c r="F1" s="18"/>
      <c r="G1" s="18"/>
      <c r="H1" s="18"/>
    </row>
    <row r="2" spans="2:9" ht="17.25" customHeight="1" thickBot="1">
      <c r="B2" s="135" t="s">
        <v>16</v>
      </c>
      <c r="C2" s="136"/>
      <c r="D2" s="136"/>
      <c r="E2" s="136"/>
      <c r="F2" s="136"/>
      <c r="G2" s="136"/>
      <c r="H2" s="137"/>
    </row>
    <row r="3" spans="2:9" ht="30.75" thickBot="1">
      <c r="B3" s="97" t="s">
        <v>0</v>
      </c>
      <c r="C3" s="89" t="s">
        <v>7</v>
      </c>
      <c r="D3" s="88" t="s">
        <v>2</v>
      </c>
      <c r="E3" s="89" t="s">
        <v>3</v>
      </c>
      <c r="F3" s="88" t="s">
        <v>4</v>
      </c>
      <c r="G3" s="89" t="s">
        <v>5</v>
      </c>
      <c r="H3" s="84" t="s">
        <v>6</v>
      </c>
    </row>
    <row r="4" spans="2:9" s="7" customFormat="1" ht="42.75">
      <c r="B4" s="98" t="s">
        <v>31</v>
      </c>
      <c r="C4" s="101">
        <v>120000000</v>
      </c>
      <c r="D4" s="94"/>
      <c r="E4" s="104">
        <v>108599010</v>
      </c>
      <c r="F4" s="105">
        <v>0</v>
      </c>
      <c r="G4" s="104">
        <v>0</v>
      </c>
      <c r="H4" s="94" t="s">
        <v>132</v>
      </c>
      <c r="I4" s="19"/>
    </row>
    <row r="5" spans="2:9" s="21" customFormat="1" ht="57">
      <c r="B5" s="99" t="s">
        <v>32</v>
      </c>
      <c r="C5" s="102">
        <v>80000000</v>
      </c>
      <c r="D5" s="106"/>
      <c r="E5" s="66">
        <v>80000000</v>
      </c>
      <c r="F5" s="70">
        <v>0</v>
      </c>
      <c r="G5" s="66">
        <v>0</v>
      </c>
      <c r="H5" s="95" t="s">
        <v>133</v>
      </c>
      <c r="I5" s="20"/>
    </row>
    <row r="6" spans="2:9" s="7" customFormat="1" ht="57" customHeight="1">
      <c r="B6" s="99" t="s">
        <v>110</v>
      </c>
      <c r="C6" s="138">
        <v>259670589</v>
      </c>
      <c r="D6" s="95"/>
      <c r="E6" s="132">
        <v>125670589</v>
      </c>
      <c r="F6" s="70">
        <v>0</v>
      </c>
      <c r="G6" s="66">
        <v>0</v>
      </c>
      <c r="H6" s="142" t="s">
        <v>132</v>
      </c>
      <c r="I6" s="19"/>
    </row>
    <row r="7" spans="2:9" s="7" customFormat="1" ht="77.25" customHeight="1">
      <c r="B7" s="99" t="s">
        <v>36</v>
      </c>
      <c r="C7" s="139"/>
      <c r="D7" s="95"/>
      <c r="E7" s="141"/>
      <c r="F7" s="70">
        <v>0</v>
      </c>
      <c r="G7" s="66">
        <v>0</v>
      </c>
      <c r="H7" s="142"/>
      <c r="I7" s="19"/>
    </row>
    <row r="8" spans="2:9" s="7" customFormat="1" ht="84.75" customHeight="1">
      <c r="B8" s="99" t="s">
        <v>37</v>
      </c>
      <c r="C8" s="139"/>
      <c r="D8" s="95"/>
      <c r="E8" s="141"/>
      <c r="F8" s="70">
        <v>0</v>
      </c>
      <c r="G8" s="66">
        <v>0</v>
      </c>
      <c r="H8" s="142"/>
      <c r="I8" s="19"/>
    </row>
    <row r="9" spans="2:9" s="7" customFormat="1" ht="75.75" customHeight="1">
      <c r="B9" s="99" t="s">
        <v>38</v>
      </c>
      <c r="C9" s="140"/>
      <c r="D9" s="95"/>
      <c r="E9" s="133"/>
      <c r="F9" s="70">
        <v>0</v>
      </c>
      <c r="G9" s="66">
        <v>0</v>
      </c>
      <c r="H9" s="142"/>
      <c r="I9" s="19"/>
    </row>
    <row r="10" spans="2:9" s="7" customFormat="1" ht="57">
      <c r="B10" s="99" t="s">
        <v>39</v>
      </c>
      <c r="C10" s="103">
        <v>30000000</v>
      </c>
      <c r="D10" s="95"/>
      <c r="E10" s="66">
        <v>0</v>
      </c>
      <c r="F10" s="70">
        <v>0</v>
      </c>
      <c r="G10" s="66">
        <v>0</v>
      </c>
      <c r="H10" s="96" t="s">
        <v>109</v>
      </c>
      <c r="I10" s="19"/>
    </row>
    <row r="11" spans="2:9" s="7" customFormat="1" ht="71.25">
      <c r="B11" s="99" t="s">
        <v>34</v>
      </c>
      <c r="C11" s="102">
        <v>274105369</v>
      </c>
      <c r="D11" s="106"/>
      <c r="E11" s="66">
        <v>274105369</v>
      </c>
      <c r="F11" s="70">
        <v>0</v>
      </c>
      <c r="G11" s="66">
        <v>0</v>
      </c>
      <c r="H11" s="95" t="s">
        <v>134</v>
      </c>
      <c r="I11" s="19"/>
    </row>
    <row r="12" spans="2:9" s="21" customFormat="1" ht="57">
      <c r="B12" s="99" t="s">
        <v>35</v>
      </c>
      <c r="C12" s="102">
        <v>40000000</v>
      </c>
      <c r="D12" s="95"/>
      <c r="E12" s="66">
        <v>40000000</v>
      </c>
      <c r="F12" s="70">
        <v>0</v>
      </c>
      <c r="G12" s="66">
        <v>0</v>
      </c>
      <c r="H12" s="95" t="s">
        <v>132</v>
      </c>
      <c r="I12" s="22"/>
    </row>
    <row r="13" spans="2:9" s="21" customFormat="1" ht="85.5">
      <c r="B13" s="99" t="s">
        <v>40</v>
      </c>
      <c r="C13" s="102">
        <v>26301142</v>
      </c>
      <c r="D13" s="95"/>
      <c r="E13" s="66">
        <v>26301142</v>
      </c>
      <c r="F13" s="70">
        <v>0</v>
      </c>
      <c r="G13" s="66">
        <v>0</v>
      </c>
      <c r="H13" s="95" t="s">
        <v>132</v>
      </c>
      <c r="I13" s="20"/>
    </row>
    <row r="14" spans="2:9" s="7" customFormat="1" ht="71.25">
      <c r="B14" s="99" t="s">
        <v>111</v>
      </c>
      <c r="C14" s="102">
        <v>100000000</v>
      </c>
      <c r="D14" s="106"/>
      <c r="E14" s="66">
        <v>100000000</v>
      </c>
      <c r="F14" s="70">
        <v>0</v>
      </c>
      <c r="G14" s="66">
        <v>0</v>
      </c>
      <c r="H14" s="95" t="s">
        <v>135</v>
      </c>
      <c r="I14" s="19"/>
    </row>
    <row r="15" spans="2:9" s="21" customFormat="1" ht="57">
      <c r="B15" s="99" t="s">
        <v>112</v>
      </c>
      <c r="C15" s="102">
        <v>20000000</v>
      </c>
      <c r="D15" s="95"/>
      <c r="E15" s="66">
        <v>20000000</v>
      </c>
      <c r="F15" s="70">
        <v>0</v>
      </c>
      <c r="G15" s="66">
        <v>0</v>
      </c>
      <c r="H15" s="95" t="s">
        <v>132</v>
      </c>
      <c r="I15" s="20"/>
    </row>
    <row r="16" spans="2:9" s="7" customFormat="1" ht="85.5">
      <c r="B16" s="99" t="s">
        <v>113</v>
      </c>
      <c r="C16" s="102">
        <v>66348176</v>
      </c>
      <c r="D16" s="95"/>
      <c r="E16" s="66">
        <v>66348176</v>
      </c>
      <c r="F16" s="70">
        <v>0</v>
      </c>
      <c r="G16" s="66">
        <v>0</v>
      </c>
      <c r="H16" s="95" t="s">
        <v>132</v>
      </c>
      <c r="I16" s="19"/>
    </row>
    <row r="17" spans="2:9" s="7" customFormat="1" ht="114">
      <c r="B17" s="99" t="s">
        <v>33</v>
      </c>
      <c r="C17" s="102">
        <v>663000000</v>
      </c>
      <c r="D17" s="95"/>
      <c r="E17" s="102">
        <v>663000000</v>
      </c>
      <c r="F17" s="95">
        <v>0</v>
      </c>
      <c r="G17" s="102">
        <v>0</v>
      </c>
      <c r="H17" s="95" t="s">
        <v>132</v>
      </c>
      <c r="I17" s="19"/>
    </row>
    <row r="18" spans="2:9" s="7" customFormat="1" ht="81" customHeight="1">
      <c r="B18" s="99" t="s">
        <v>114</v>
      </c>
      <c r="C18" s="102">
        <v>20000000</v>
      </c>
      <c r="D18" s="95"/>
      <c r="E18" s="102">
        <v>20000000</v>
      </c>
      <c r="F18" s="95">
        <v>0</v>
      </c>
      <c r="G18" s="102">
        <v>0</v>
      </c>
      <c r="H18" s="95" t="s">
        <v>132</v>
      </c>
      <c r="I18" s="19"/>
    </row>
    <row r="19" spans="2:9" s="7" customFormat="1" ht="71.25">
      <c r="B19" s="99" t="s">
        <v>115</v>
      </c>
      <c r="C19" s="102">
        <v>50000000</v>
      </c>
      <c r="D19" s="95"/>
      <c r="E19" s="102">
        <v>50000000</v>
      </c>
      <c r="F19" s="95">
        <v>0</v>
      </c>
      <c r="G19" s="102">
        <v>0</v>
      </c>
      <c r="H19" s="95" t="s">
        <v>132</v>
      </c>
      <c r="I19" s="19"/>
    </row>
    <row r="20" spans="2:9" s="7" customFormat="1" ht="128.25">
      <c r="B20" s="99" t="s">
        <v>44</v>
      </c>
      <c r="C20" s="102">
        <v>400000000</v>
      </c>
      <c r="D20" s="106"/>
      <c r="E20" s="102">
        <v>400000000</v>
      </c>
      <c r="F20" s="95">
        <v>0</v>
      </c>
      <c r="G20" s="102">
        <v>0</v>
      </c>
      <c r="H20" s="95" t="s">
        <v>134</v>
      </c>
      <c r="I20" s="19"/>
    </row>
    <row r="21" spans="2:9" s="7" customFormat="1" ht="85.5">
      <c r="B21" s="99" t="s">
        <v>116</v>
      </c>
      <c r="C21" s="102">
        <v>100000000</v>
      </c>
      <c r="D21" s="95"/>
      <c r="E21" s="102">
        <v>97442603</v>
      </c>
      <c r="F21" s="95">
        <v>0</v>
      </c>
      <c r="G21" s="102">
        <v>0</v>
      </c>
      <c r="H21" s="95" t="s">
        <v>132</v>
      </c>
      <c r="I21" s="19"/>
    </row>
    <row r="22" spans="2:9" s="1" customFormat="1" ht="57">
      <c r="B22" s="100" t="s">
        <v>117</v>
      </c>
      <c r="C22" s="102">
        <v>10000000</v>
      </c>
      <c r="D22" s="95"/>
      <c r="E22" s="102">
        <v>0</v>
      </c>
      <c r="F22" s="95">
        <v>0</v>
      </c>
      <c r="G22" s="102">
        <v>0</v>
      </c>
      <c r="H22" s="69" t="s">
        <v>109</v>
      </c>
      <c r="I22" s="2"/>
    </row>
    <row r="23" spans="2:9" s="1" customFormat="1" ht="57">
      <c r="B23" s="100" t="s">
        <v>118</v>
      </c>
      <c r="C23" s="102">
        <v>11612020</v>
      </c>
      <c r="D23" s="95"/>
      <c r="E23" s="102">
        <v>11612020</v>
      </c>
      <c r="F23" s="95">
        <v>0</v>
      </c>
      <c r="G23" s="102">
        <v>0</v>
      </c>
      <c r="H23" s="95" t="s">
        <v>132</v>
      </c>
      <c r="I23" s="2"/>
    </row>
    <row r="24" spans="2:9" s="1" customFormat="1" ht="99.75">
      <c r="B24" s="100" t="s">
        <v>119</v>
      </c>
      <c r="C24" s="102">
        <v>100000000</v>
      </c>
      <c r="D24" s="95"/>
      <c r="E24" s="102">
        <v>0</v>
      </c>
      <c r="F24" s="95">
        <v>0</v>
      </c>
      <c r="G24" s="102">
        <v>0</v>
      </c>
      <c r="H24" s="69" t="s">
        <v>109</v>
      </c>
      <c r="I24" s="2"/>
    </row>
    <row r="25" spans="2:9" s="1" customFormat="1" ht="114">
      <c r="B25" s="100" t="s">
        <v>120</v>
      </c>
      <c r="C25" s="102">
        <v>135000000</v>
      </c>
      <c r="D25" s="95"/>
      <c r="E25" s="102">
        <v>135000000</v>
      </c>
      <c r="F25" s="95">
        <v>0</v>
      </c>
      <c r="G25" s="102">
        <v>0</v>
      </c>
      <c r="H25" s="95" t="s">
        <v>132</v>
      </c>
      <c r="I25" s="2"/>
    </row>
    <row r="26" spans="2:9" s="1" customFormat="1" ht="85.5">
      <c r="B26" s="100" t="s">
        <v>121</v>
      </c>
      <c r="C26" s="102">
        <v>8500000</v>
      </c>
      <c r="D26" s="95"/>
      <c r="E26" s="102">
        <v>8496600</v>
      </c>
      <c r="F26" s="95">
        <v>0</v>
      </c>
      <c r="G26" s="102">
        <v>0</v>
      </c>
      <c r="H26" s="95" t="s">
        <v>132</v>
      </c>
      <c r="I26" s="2"/>
    </row>
    <row r="27" spans="2:9" s="1" customFormat="1" ht="85.5">
      <c r="B27" s="100" t="s">
        <v>122</v>
      </c>
      <c r="C27" s="102">
        <v>40000000</v>
      </c>
      <c r="D27" s="95"/>
      <c r="E27" s="102">
        <v>0</v>
      </c>
      <c r="F27" s="95">
        <v>0</v>
      </c>
      <c r="G27" s="102">
        <v>0</v>
      </c>
      <c r="H27" s="69" t="s">
        <v>109</v>
      </c>
      <c r="I27" s="2"/>
    </row>
    <row r="28" spans="2:9" s="1" customFormat="1" ht="42.75">
      <c r="B28" s="58" t="s">
        <v>123</v>
      </c>
      <c r="C28" s="66">
        <v>25000000</v>
      </c>
      <c r="D28" s="70"/>
      <c r="E28" s="66">
        <v>25000000</v>
      </c>
      <c r="F28" s="70">
        <v>0</v>
      </c>
      <c r="G28" s="66">
        <v>0</v>
      </c>
      <c r="H28" s="95" t="s">
        <v>132</v>
      </c>
      <c r="I28" s="2"/>
    </row>
    <row r="29" spans="2:9" s="1" customFormat="1" ht="105.75" customHeight="1">
      <c r="B29" s="58" t="s">
        <v>124</v>
      </c>
      <c r="C29" s="66">
        <v>140000000</v>
      </c>
      <c r="D29" s="70"/>
      <c r="E29" s="66">
        <v>140000000</v>
      </c>
      <c r="F29" s="70">
        <v>0</v>
      </c>
      <c r="G29" s="66">
        <v>0</v>
      </c>
      <c r="H29" s="95" t="s">
        <v>132</v>
      </c>
      <c r="I29" s="2"/>
    </row>
    <row r="30" spans="2:9" s="1" customFormat="1" ht="42.75">
      <c r="B30" s="58" t="s">
        <v>125</v>
      </c>
      <c r="C30" s="66">
        <v>80000000</v>
      </c>
      <c r="D30" s="70"/>
      <c r="E30" s="66">
        <v>0</v>
      </c>
      <c r="F30" s="70">
        <v>0</v>
      </c>
      <c r="G30" s="66">
        <v>0</v>
      </c>
      <c r="H30" s="70" t="s">
        <v>109</v>
      </c>
      <c r="I30" s="2"/>
    </row>
    <row r="31" spans="2:9" s="1" customFormat="1" ht="42.75">
      <c r="B31" s="58" t="s">
        <v>47</v>
      </c>
      <c r="C31" s="66">
        <v>47000000</v>
      </c>
      <c r="D31" s="70"/>
      <c r="E31" s="66">
        <v>47000000</v>
      </c>
      <c r="F31" s="70">
        <v>0</v>
      </c>
      <c r="G31" s="66">
        <v>0</v>
      </c>
      <c r="H31" s="95" t="s">
        <v>132</v>
      </c>
      <c r="I31" s="2"/>
    </row>
    <row r="32" spans="2:9" s="1" customFormat="1" ht="71.25">
      <c r="B32" s="58" t="s">
        <v>43</v>
      </c>
      <c r="C32" s="66">
        <v>531814760</v>
      </c>
      <c r="D32" s="107"/>
      <c r="E32" s="66">
        <v>531814760</v>
      </c>
      <c r="F32" s="70">
        <v>249544428</v>
      </c>
      <c r="G32" s="66">
        <v>249544428</v>
      </c>
      <c r="H32" s="95" t="s">
        <v>139</v>
      </c>
      <c r="I32" s="2"/>
    </row>
    <row r="33" spans="2:9" s="1" customFormat="1" ht="99.75">
      <c r="B33" s="58" t="s">
        <v>51</v>
      </c>
      <c r="C33" s="66">
        <v>220000000</v>
      </c>
      <c r="D33" s="108"/>
      <c r="E33" s="66">
        <v>220000000</v>
      </c>
      <c r="F33" s="70">
        <v>210528000</v>
      </c>
      <c r="G33" s="66">
        <v>129212000</v>
      </c>
      <c r="H33" s="70" t="s">
        <v>136</v>
      </c>
      <c r="I33" s="2"/>
    </row>
    <row r="34" spans="2:9" s="1" customFormat="1" ht="83.25" customHeight="1">
      <c r="B34" s="58" t="s">
        <v>108</v>
      </c>
      <c r="C34" s="66">
        <v>12690000</v>
      </c>
      <c r="D34" s="70"/>
      <c r="E34" s="66">
        <v>12690000</v>
      </c>
      <c r="F34" s="70">
        <v>0</v>
      </c>
      <c r="G34" s="66">
        <v>0</v>
      </c>
      <c r="H34" s="95" t="s">
        <v>132</v>
      </c>
      <c r="I34" s="2"/>
    </row>
    <row r="35" spans="2:9" s="1" customFormat="1" ht="88.5" customHeight="1">
      <c r="B35" s="58" t="s">
        <v>41</v>
      </c>
      <c r="C35" s="66">
        <v>40000000</v>
      </c>
      <c r="D35" s="70"/>
      <c r="E35" s="66">
        <v>40000000</v>
      </c>
      <c r="F35" s="70">
        <v>0</v>
      </c>
      <c r="G35" s="66">
        <v>0</v>
      </c>
      <c r="H35" s="95" t="s">
        <v>132</v>
      </c>
      <c r="I35" s="2"/>
    </row>
    <row r="36" spans="2:9" s="1" customFormat="1" ht="76.5" customHeight="1">
      <c r="B36" s="58" t="s">
        <v>42</v>
      </c>
      <c r="C36" s="66">
        <v>51629429</v>
      </c>
      <c r="D36" s="107"/>
      <c r="E36" s="66">
        <v>51629429</v>
      </c>
      <c r="F36" s="70">
        <v>0</v>
      </c>
      <c r="G36" s="66">
        <v>0</v>
      </c>
      <c r="H36" s="95" t="s">
        <v>138</v>
      </c>
      <c r="I36" s="2"/>
    </row>
    <row r="37" spans="2:9" s="1" customFormat="1" ht="57">
      <c r="B37" s="58" t="s">
        <v>45</v>
      </c>
      <c r="C37" s="66">
        <v>120000000</v>
      </c>
      <c r="D37" s="70"/>
      <c r="E37" s="66">
        <v>120000000</v>
      </c>
      <c r="F37" s="70">
        <v>0</v>
      </c>
      <c r="G37" s="66">
        <v>0</v>
      </c>
      <c r="H37" s="95" t="s">
        <v>132</v>
      </c>
      <c r="I37" s="2"/>
    </row>
    <row r="38" spans="2:9" s="1" customFormat="1" ht="71.25">
      <c r="B38" s="57" t="s">
        <v>46</v>
      </c>
      <c r="C38" s="66">
        <v>20000000</v>
      </c>
      <c r="D38" s="69"/>
      <c r="E38" s="66">
        <v>20000000</v>
      </c>
      <c r="F38" s="70">
        <v>0</v>
      </c>
      <c r="G38" s="66">
        <v>0</v>
      </c>
      <c r="H38" s="95" t="s">
        <v>132</v>
      </c>
      <c r="I38" s="2"/>
    </row>
    <row r="39" spans="2:9" s="1" customFormat="1" ht="99.75">
      <c r="B39" s="58" t="s">
        <v>49</v>
      </c>
      <c r="C39" s="66">
        <v>300000000</v>
      </c>
      <c r="D39" s="70"/>
      <c r="E39" s="66">
        <v>300000000</v>
      </c>
      <c r="F39" s="70">
        <v>0</v>
      </c>
      <c r="G39" s="66">
        <v>0</v>
      </c>
      <c r="H39" s="95" t="s">
        <v>132</v>
      </c>
      <c r="I39" s="2"/>
    </row>
    <row r="40" spans="2:9" s="1" customFormat="1" ht="42.75">
      <c r="B40" s="58" t="s">
        <v>48</v>
      </c>
      <c r="C40" s="66">
        <v>110000000</v>
      </c>
      <c r="D40" s="70"/>
      <c r="E40" s="66">
        <v>0</v>
      </c>
      <c r="F40" s="70">
        <v>0</v>
      </c>
      <c r="G40" s="66">
        <v>0</v>
      </c>
      <c r="H40" s="70" t="s">
        <v>109</v>
      </c>
      <c r="I40" s="2"/>
    </row>
    <row r="41" spans="2:9" s="1" customFormat="1" ht="57">
      <c r="B41" s="58" t="s">
        <v>50</v>
      </c>
      <c r="C41" s="66">
        <v>400000000</v>
      </c>
      <c r="D41" s="70"/>
      <c r="E41" s="66">
        <v>0</v>
      </c>
      <c r="F41" s="70">
        <v>0</v>
      </c>
      <c r="G41" s="66">
        <v>0</v>
      </c>
      <c r="H41" s="70" t="s">
        <v>109</v>
      </c>
      <c r="I41" s="2"/>
    </row>
    <row r="42" spans="2:9" s="1" customFormat="1" ht="57">
      <c r="B42" s="58" t="s">
        <v>126</v>
      </c>
      <c r="C42" s="66">
        <v>50000000</v>
      </c>
      <c r="D42" s="70"/>
      <c r="E42" s="66">
        <v>0</v>
      </c>
      <c r="F42" s="70">
        <v>0</v>
      </c>
      <c r="G42" s="66">
        <v>0</v>
      </c>
      <c r="H42" s="70" t="s">
        <v>109</v>
      </c>
      <c r="I42" s="2"/>
    </row>
    <row r="43" spans="2:9" s="1" customFormat="1" ht="57">
      <c r="B43" s="58" t="s">
        <v>128</v>
      </c>
      <c r="C43" s="66">
        <v>47000000</v>
      </c>
      <c r="D43" s="107"/>
      <c r="E43" s="66">
        <v>47000000</v>
      </c>
      <c r="F43" s="70">
        <v>0</v>
      </c>
      <c r="G43" s="66">
        <v>0</v>
      </c>
      <c r="H43" s="95" t="s">
        <v>137</v>
      </c>
      <c r="I43" s="2"/>
    </row>
    <row r="44" spans="2:9" s="1" customFormat="1" ht="71.25">
      <c r="B44" s="58" t="s">
        <v>127</v>
      </c>
      <c r="C44" s="66">
        <v>108421300</v>
      </c>
      <c r="D44" s="107"/>
      <c r="E44" s="66">
        <v>0</v>
      </c>
      <c r="F44" s="70">
        <v>0</v>
      </c>
      <c r="G44" s="66">
        <v>0</v>
      </c>
      <c r="H44" s="114" t="s">
        <v>109</v>
      </c>
      <c r="I44" s="2"/>
    </row>
    <row r="45" spans="2:9" s="1" customFormat="1" ht="15.75" thickBot="1">
      <c r="B45" s="58" t="s">
        <v>146</v>
      </c>
      <c r="C45" s="66">
        <v>144788215</v>
      </c>
      <c r="D45" s="107"/>
      <c r="E45" s="66"/>
      <c r="F45" s="70"/>
      <c r="G45" s="66"/>
      <c r="H45" s="114"/>
      <c r="I45" s="2"/>
    </row>
    <row r="46" spans="2:9" s="1" customFormat="1" ht="18.75" customHeight="1" thickBot="1">
      <c r="B46" s="75" t="s">
        <v>58</v>
      </c>
      <c r="C46" s="59">
        <f>SUM(C4:C45)</f>
        <v>5002881000</v>
      </c>
      <c r="D46" s="77">
        <f>SUM(D4:D44)</f>
        <v>0</v>
      </c>
      <c r="E46" s="59">
        <f>SUM(E4:E44)</f>
        <v>3781709698</v>
      </c>
      <c r="F46" s="77">
        <f>SUM(F4:F44)</f>
        <v>460072428</v>
      </c>
      <c r="G46" s="60">
        <f>SUM(G4:G44)</f>
        <v>378756428</v>
      </c>
      <c r="H46" s="55"/>
      <c r="I46" s="23">
        <f>+SUM(I4:I40)</f>
        <v>0</v>
      </c>
    </row>
    <row r="47" spans="2:9" s="1" customFormat="1">
      <c r="E47" s="115"/>
      <c r="I47" s="2"/>
    </row>
    <row r="48" spans="2:9">
      <c r="C48" s="24"/>
      <c r="E48" s="24"/>
      <c r="F48" s="24"/>
      <c r="G48" s="24"/>
    </row>
  </sheetData>
  <mergeCells count="4">
    <mergeCell ref="B2:H2"/>
    <mergeCell ref="C6:C9"/>
    <mergeCell ref="E6:E9"/>
    <mergeCell ref="H6:H9"/>
  </mergeCells>
  <pageMargins left="0.35433070866141736" right="0.19685039370078741" top="0.74803149606299213" bottom="0.55118110236220474" header="0.31496062992125984" footer="0.31496062992125984"/>
  <pageSetup paperSize="9" scale="3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E7"/>
  <sheetViews>
    <sheetView showGridLines="0" zoomScale="80" zoomScaleNormal="80" zoomScaleSheetLayoutView="65" workbookViewId="0">
      <pane xSplit="1" ySplit="3" topLeftCell="B4" activePane="bottomRight" state="frozen"/>
      <selection activeCell="Q15" sqref="Q15"/>
      <selection pane="topRight" activeCell="Q15" sqref="Q15"/>
      <selection pane="bottomLeft" activeCell="Q15" sqref="Q15"/>
      <selection pane="bottomRight" activeCell="E5" sqref="E5"/>
    </sheetView>
  </sheetViews>
  <sheetFormatPr baseColWidth="10" defaultRowHeight="15"/>
  <cols>
    <col min="1" max="1" width="1.7109375" style="1" customWidth="1"/>
    <col min="2" max="2" width="69.28515625" style="1" customWidth="1"/>
    <col min="3" max="3" width="23.140625" style="1" customWidth="1"/>
    <col min="4" max="4" width="22" style="1" customWidth="1"/>
    <col min="5" max="5" width="25.7109375" style="1" customWidth="1"/>
    <col min="6" max="6" width="17" style="1" bestFit="1" customWidth="1"/>
    <col min="7" max="8" width="11.5703125" style="1" bestFit="1" customWidth="1"/>
    <col min="9" max="16384" width="11.42578125" style="1"/>
  </cols>
  <sheetData>
    <row r="1" spans="2:5" ht="21" thickBot="1">
      <c r="B1" s="3"/>
      <c r="C1" s="3"/>
      <c r="D1" s="4"/>
      <c r="E1" s="4"/>
    </row>
    <row r="2" spans="2:5" ht="17.25" customHeight="1" thickBot="1">
      <c r="B2" s="134" t="s">
        <v>52</v>
      </c>
      <c r="C2" s="128"/>
      <c r="D2" s="128"/>
      <c r="E2" s="129"/>
    </row>
    <row r="3" spans="2:5" ht="30.75" thickBot="1">
      <c r="B3" s="5" t="s">
        <v>0</v>
      </c>
      <c r="C3" s="6" t="s">
        <v>7</v>
      </c>
      <c r="D3" s="6" t="s">
        <v>3</v>
      </c>
      <c r="E3" s="6" t="s">
        <v>6</v>
      </c>
    </row>
    <row r="4" spans="2:5" s="7" customFormat="1" ht="36" customHeight="1">
      <c r="B4" s="14" t="s">
        <v>53</v>
      </c>
      <c r="C4" s="12">
        <v>236866752</v>
      </c>
      <c r="D4" s="8">
        <v>236866752</v>
      </c>
      <c r="E4" s="27" t="s">
        <v>129</v>
      </c>
    </row>
    <row r="5" spans="2:5" s="7" customFormat="1" ht="28.5">
      <c r="B5" s="14" t="s">
        <v>107</v>
      </c>
      <c r="C5" s="12">
        <v>41018560</v>
      </c>
      <c r="D5" s="8">
        <v>41018560</v>
      </c>
      <c r="E5" s="27" t="s">
        <v>129</v>
      </c>
    </row>
    <row r="6" spans="2:5" s="7" customFormat="1" ht="29.25" thickBot="1">
      <c r="B6" s="14" t="s">
        <v>104</v>
      </c>
      <c r="C6" s="12">
        <v>22114688</v>
      </c>
      <c r="D6" s="8">
        <v>0</v>
      </c>
      <c r="E6" s="27" t="s">
        <v>105</v>
      </c>
    </row>
    <row r="7" spans="2:5" ht="18.75" customHeight="1" thickBot="1">
      <c r="B7" s="82" t="s">
        <v>58</v>
      </c>
      <c r="C7" s="77">
        <f>SUM(C4:C6)</f>
        <v>300000000</v>
      </c>
      <c r="D7" s="77">
        <f>SUM(D4:D6)</f>
        <v>277885312</v>
      </c>
      <c r="E7" s="77"/>
    </row>
  </sheetData>
  <mergeCells count="1">
    <mergeCell ref="B2:E2"/>
  </mergeCells>
  <pageMargins left="0.25" right="0.24" top="0.74803149606299213" bottom="0.74803149606299213" header="0.31496062992125984" footer="0.31496062992125984"/>
  <pageSetup paperSize="9" scale="4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9"/>
  <sheetViews>
    <sheetView showGridLines="0" tabSelected="1" zoomScale="80" zoomScaleNormal="80" workbookViewId="0">
      <selection activeCell="B41" sqref="B41"/>
    </sheetView>
  </sheetViews>
  <sheetFormatPr baseColWidth="10" defaultRowHeight="15"/>
  <cols>
    <col min="1" max="1" width="1.7109375" style="15" customWidth="1"/>
    <col min="2" max="2" width="65.140625" style="15" customWidth="1"/>
    <col min="3" max="3" width="23.28515625" style="15" customWidth="1"/>
    <col min="4" max="4" width="25.85546875" style="15" bestFit="1" customWidth="1"/>
    <col min="5" max="6" width="20.42578125" style="15" customWidth="1"/>
    <col min="7" max="7" width="72.7109375" style="15" customWidth="1"/>
    <col min="8" max="8" width="16.28515625" style="15" bestFit="1" customWidth="1"/>
    <col min="9" max="16384" width="11.42578125" style="15"/>
  </cols>
  <sheetData>
    <row r="1" spans="2:8" ht="21" thickBot="1">
      <c r="B1" s="17"/>
      <c r="C1" s="17"/>
      <c r="D1" s="18"/>
      <c r="E1" s="18"/>
      <c r="F1" s="18"/>
      <c r="G1" s="18"/>
    </row>
    <row r="2" spans="2:8" ht="17.25" customHeight="1" thickBot="1">
      <c r="B2" s="135" t="s">
        <v>21</v>
      </c>
      <c r="C2" s="136"/>
      <c r="D2" s="136"/>
      <c r="E2" s="136"/>
      <c r="F2" s="136"/>
      <c r="G2" s="137"/>
    </row>
    <row r="3" spans="2:8" ht="15.75" thickBot="1">
      <c r="B3" s="87" t="s">
        <v>0</v>
      </c>
      <c r="C3" s="88" t="s">
        <v>7</v>
      </c>
      <c r="D3" s="89" t="s">
        <v>3</v>
      </c>
      <c r="E3" s="88" t="s">
        <v>4</v>
      </c>
      <c r="F3" s="89" t="s">
        <v>5</v>
      </c>
      <c r="G3" s="88" t="s">
        <v>6</v>
      </c>
    </row>
    <row r="4" spans="2:8" s="7" customFormat="1" ht="109.5" customHeight="1">
      <c r="B4" s="85" t="s">
        <v>22</v>
      </c>
      <c r="C4" s="72">
        <v>3303000000</v>
      </c>
      <c r="D4" s="71">
        <v>2975192101</v>
      </c>
      <c r="E4" s="72">
        <f>316648009-21000000</f>
        <v>295648009</v>
      </c>
      <c r="F4" s="71">
        <v>11959500</v>
      </c>
      <c r="G4" s="86" t="s">
        <v>147</v>
      </c>
      <c r="H4" s="28"/>
    </row>
    <row r="5" spans="2:8" s="7" customFormat="1" ht="57.75" thickBot="1">
      <c r="B5" s="90" t="s">
        <v>23</v>
      </c>
      <c r="C5" s="91">
        <v>938000000</v>
      </c>
      <c r="D5" s="74">
        <v>918870827</v>
      </c>
      <c r="E5" s="91">
        <v>0</v>
      </c>
      <c r="F5" s="81">
        <v>0</v>
      </c>
      <c r="G5" s="56" t="s">
        <v>64</v>
      </c>
    </row>
    <row r="6" spans="2:8" ht="29.25" customHeight="1" thickBot="1">
      <c r="B6" s="92" t="s">
        <v>106</v>
      </c>
      <c r="C6" s="93">
        <f>SUM(C4:C5)</f>
        <v>4241000000</v>
      </c>
      <c r="D6" s="93">
        <f>SUM(D4:D5)</f>
        <v>3894062928</v>
      </c>
      <c r="E6" s="93">
        <f>SUM(E4:E5)</f>
        <v>295648009</v>
      </c>
      <c r="F6" s="93">
        <f>SUM(F4:F5)</f>
        <v>11959500</v>
      </c>
      <c r="G6" s="93"/>
    </row>
    <row r="8" spans="2:8">
      <c r="D8" s="24"/>
    </row>
    <row r="9" spans="2:8">
      <c r="E9" s="123"/>
    </row>
  </sheetData>
  <mergeCells count="1">
    <mergeCell ref="B2:G2"/>
  </mergeCells>
  <pageMargins left="0.15748031496062992" right="0.15748031496062992" top="0.74803149606299213" bottom="0.15748031496062992" header="0.15748031496062992" footer="0.15748031496062992"/>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MAIHOMIC</vt:lpstr>
      <vt:lpstr>MSIHOMIC</vt:lpstr>
      <vt:lpstr>ADQEQIND</vt:lpstr>
      <vt:lpstr>MME</vt:lpstr>
      <vt:lpstr>RENOVPARAUTOM</vt:lpstr>
      <vt:lpstr>ADYAEMHMC</vt:lpstr>
      <vt:lpstr>MAIHOMIC!Área_de_impresión</vt:lpstr>
      <vt:lpstr>MME!Área_de_impresión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Ladino</dc:creator>
  <cp:lastModifiedBy>Marisol Rubiano</cp:lastModifiedBy>
  <cp:lastPrinted>2017-10-11T20:56:50Z</cp:lastPrinted>
  <dcterms:created xsi:type="dcterms:W3CDTF">2017-07-24T14:30:58Z</dcterms:created>
  <dcterms:modified xsi:type="dcterms:W3CDTF">2017-10-26T00:33:30Z</dcterms:modified>
</cp:coreProperties>
</file>